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mfgus01a\D19b\W7\2021_PUBLIKACJA OCHRONA SRODOWISKA\MATERIAŁY DO DK\wersje ostateczne\EXCEL\"/>
    </mc:Choice>
  </mc:AlternateContent>
  <bookViews>
    <workbookView xWindow="0" yWindow="0" windowWidth="23040" windowHeight="9375" tabRatio="896"/>
  </bookViews>
  <sheets>
    <sheet name="Dział 4._Chapter 4." sheetId="68" r:id="rId1"/>
    <sheet name="Spis tablic_Contents" sheetId="67" r:id="rId2"/>
    <sheet name="Tabl.1(117)" sheetId="54" r:id="rId3"/>
    <sheet name="Tabl.2(118)" sheetId="76" r:id="rId4"/>
    <sheet name="Tabl.3(119)" sheetId="65" r:id="rId5"/>
    <sheet name="Tabl.4(120)" sheetId="1" r:id="rId6"/>
    <sheet name="Tabl.5(121)" sheetId="66" r:id="rId7"/>
    <sheet name="Tabl.6(122)" sheetId="3" r:id="rId8"/>
    <sheet name="Tabl.7(123)" sheetId="69" r:id="rId9"/>
    <sheet name="Tabl.8(124)" sheetId="78" r:id="rId10"/>
    <sheet name="Tabl.9(125)" sheetId="5" r:id="rId11"/>
    <sheet name="Tabl.10(126)" sheetId="8" r:id="rId12"/>
    <sheet name="Tabl.11(127)" sheetId="6" r:id="rId13"/>
    <sheet name="Tabl.12(128)" sheetId="7" r:id="rId14"/>
    <sheet name="Tabl.13(129)" sheetId="61" r:id="rId15"/>
    <sheet name="Tabl.14(130)" sheetId="62" r:id="rId16"/>
    <sheet name="Tabl.15(131)" sheetId="11" r:id="rId17"/>
    <sheet name="Tabl.16(132)" sheetId="12" r:id="rId18"/>
    <sheet name="Tabl.17(133)" sheetId="16" r:id="rId19"/>
    <sheet name="Tabl.18(134)" sheetId="25" r:id="rId20"/>
    <sheet name="Tabl.19(135)" sheetId="15" r:id="rId21"/>
    <sheet name="Tabl.20(136)" sheetId="14" r:id="rId22"/>
    <sheet name="Tabl.21(137)" sheetId="27" r:id="rId23"/>
    <sheet name="Tabl.22(138)" sheetId="28" r:id="rId24"/>
    <sheet name="Tabl.23(139)" sheetId="21" r:id="rId25"/>
    <sheet name="Tabl.24(140)" sheetId="18" r:id="rId26"/>
    <sheet name="Tabl.25(141)" sheetId="22" r:id="rId27"/>
    <sheet name="Tabl.26(142)" sheetId="24" r:id="rId28"/>
    <sheet name="Tabl.27(143)" sheetId="23" r:id="rId29"/>
    <sheet name="Tabl.28(144)" sheetId="20" r:id="rId30"/>
    <sheet name="Tabl.29(145)" sheetId="70" r:id="rId31"/>
    <sheet name="Tabl.30(146)" sheetId="71" r:id="rId32"/>
    <sheet name="Tabl.31(147)" sheetId="30" r:id="rId33"/>
    <sheet name="Tabl.32(148)" sheetId="31" r:id="rId34"/>
    <sheet name="Tabl.33(149)" sheetId="32" r:id="rId35"/>
    <sheet name="Tabl.34(150)" sheetId="33" r:id="rId36"/>
    <sheet name="Tabl.35(151)" sheetId="29" r:id="rId37"/>
    <sheet name="Tabl. 36(152)" sheetId="80" r:id="rId38"/>
    <sheet name="Tabl.37(153)" sheetId="34" r:id="rId39"/>
    <sheet name="Tabl.38(154)" sheetId="37" r:id="rId40"/>
    <sheet name="Tabl.39(155)" sheetId="40" r:id="rId41"/>
    <sheet name="Tabl.40(156)" sheetId="41" r:id="rId42"/>
    <sheet name="Tabl.41(157)" sheetId="43" r:id="rId43"/>
    <sheet name="Tabl.42(158)" sheetId="44" r:id="rId44"/>
    <sheet name="Tabl.43(159)" sheetId="48" r:id="rId45"/>
    <sheet name="Tabl.44(160)" sheetId="45" r:id="rId46"/>
    <sheet name="Tabl.45(161)" sheetId="79" r:id="rId47"/>
    <sheet name="Tab. 46(162)" sheetId="77" r:id="rId48"/>
    <sheet name="Tabl.47(163)" sheetId="60" r:id="rId49"/>
  </sheets>
  <definedNames>
    <definedName name="_xlnm._FilterDatabase" localSheetId="13" hidden="1">'Tabl.12(128)'!$A$4:$I$54</definedName>
    <definedName name="_xlnm._FilterDatabase" localSheetId="21" hidden="1">'Tabl.20(136)'!$A$5:$M$23</definedName>
    <definedName name="_xlnm._FilterDatabase" localSheetId="30" hidden="1">'Tabl.29(145)'!$B$1:$H$165</definedName>
    <definedName name="_xlnm._FilterDatabase" localSheetId="31" hidden="1">'Tabl.30(146)'!$D$4:$T$166</definedName>
    <definedName name="_xlnm._FilterDatabase" localSheetId="35" hidden="1">'Tabl.34(150)'!$A$4:$F$98</definedName>
    <definedName name="_xlnm._FilterDatabase" localSheetId="7" hidden="1">'Tabl.6(122)'!$A$4:$G$82</definedName>
    <definedName name="_xlnm.Print_Area" localSheetId="0">'Dział 4._Chapter 4.'!$A$1:$L$76</definedName>
    <definedName name="_xlnm.Print_Area" localSheetId="1">'Spis tablic_Contents'!$A$1:$L$119</definedName>
    <definedName name="_xlnm.Print_Area" localSheetId="47">'Tab. 46(162)'!$A$1:$F$30</definedName>
    <definedName name="_xlnm.Print_Area" localSheetId="37">'Tabl. 36(152)'!$A$1:$E$59</definedName>
    <definedName name="_xlnm.Print_Area" localSheetId="2">'Tabl.1(117)'!$A$1:$J$16</definedName>
    <definedName name="_xlnm.Print_Area" localSheetId="11">'Tabl.10(126)'!$A$1:$I$31</definedName>
    <definedName name="_xlnm.Print_Area" localSheetId="12">'Tabl.11(127)'!$A$1:$J$18</definedName>
    <definedName name="_xlnm.Print_Area" localSheetId="13">'Tabl.12(128)'!$A$1:$I$73</definedName>
    <definedName name="_xlnm.Print_Area" localSheetId="14">'Tabl.13(129)'!$A$1:$H$24</definedName>
    <definedName name="_xlnm.Print_Area" localSheetId="15">'Tabl.14(130)'!$A$1:$I$27</definedName>
    <definedName name="_xlnm.Print_Area" localSheetId="16">'Tabl.15(131)'!$A$1:$I$20</definedName>
    <definedName name="_xlnm.Print_Area" localSheetId="17">'Tabl.16(132)'!$A$1:$L$29</definedName>
    <definedName name="_xlnm.Print_Area" localSheetId="18">'Tabl.17(133)'!$A$1:$M$59</definedName>
    <definedName name="_xlnm.Print_Area" localSheetId="19">'Tabl.18(134)'!$A$1:$G$37</definedName>
    <definedName name="_xlnm.Print_Area" localSheetId="20">'Tabl.19(135)'!$A$1:$F$13</definedName>
    <definedName name="_xlnm.Print_Area" localSheetId="3">'Tabl.2(118)'!$A$1:$J$19</definedName>
    <definedName name="_xlnm.Print_Area" localSheetId="21">'Tabl.20(136)'!$A$1:$M$26</definedName>
    <definedName name="_xlnm.Print_Area" localSheetId="22">'Tabl.21(137)'!$A$1:$K$26</definedName>
    <definedName name="_xlnm.Print_Area" localSheetId="23">'Tabl.22(138)'!$A$1:$N$49</definedName>
    <definedName name="_xlnm.Print_Area" localSheetId="24">'Tabl.23(139)'!$A$1:$K$24</definedName>
    <definedName name="_xlnm.Print_Area" localSheetId="25">'Tabl.24(140)'!$A$1:$J$25</definedName>
    <definedName name="_xlnm.Print_Area" localSheetId="26">'Tabl.25(141)'!$A$1:$L$25</definedName>
    <definedName name="_xlnm.Print_Area" localSheetId="27">'Tabl.26(142)'!$A$1:$J$28</definedName>
    <definedName name="_xlnm.Print_Area" localSheetId="28">'Tabl.27(143)'!$A$1:$L$23</definedName>
    <definedName name="_xlnm.Print_Area" localSheetId="29">'Tabl.28(144)'!$A$1:$D$77</definedName>
    <definedName name="_xlnm.Print_Area" localSheetId="30">'Tabl.29(145)'!$A$1:$H$168</definedName>
    <definedName name="_xlnm.Print_Area" localSheetId="4">'Tabl.3(119)'!$A$1:$J$17</definedName>
    <definedName name="_xlnm.Print_Area" localSheetId="31">'Tabl.30(146)'!$A$1:$L$169</definedName>
    <definedName name="_xlnm.Print_Area" localSheetId="32">'Tabl.31(147)'!$A$1:$N$87</definedName>
    <definedName name="_xlnm.Print_Area" localSheetId="33">'Tabl.32(148)'!$A$1:$N$51</definedName>
    <definedName name="_xlnm.Print_Area" localSheetId="34">'Tabl.33(149)'!$A$1:$M$62</definedName>
    <definedName name="_xlnm.Print_Area" localSheetId="35">'Tabl.34(150)'!$A$1:$F$103</definedName>
    <definedName name="_xlnm.Print_Area" localSheetId="36">'Tabl.35(151)'!$A$1:$F$25</definedName>
    <definedName name="_xlnm.Print_Area" localSheetId="38">'Tabl.37(153)'!$A$1:$I$28</definedName>
    <definedName name="_xlnm.Print_Area" localSheetId="39">'Tabl.38(154)'!$A$1:$I$28</definedName>
    <definedName name="_xlnm.Print_Area" localSheetId="40">'Tabl.39(155)'!$A$1:$E$27</definedName>
    <definedName name="_xlnm.Print_Area" localSheetId="5">'Tabl.4(120)'!$A$1:$H$20</definedName>
    <definedName name="_xlnm.Print_Area" localSheetId="41">'Tabl.40(156)'!$A$1:$I$30</definedName>
    <definedName name="_xlnm.Print_Area" localSheetId="42">'Tabl.41(157)'!$A$1:$I$28</definedName>
    <definedName name="_xlnm.Print_Area" localSheetId="43">'Tabl.42(158)'!$A$1:$I$29</definedName>
    <definedName name="_xlnm.Print_Area" localSheetId="44">'Tabl.43(159)'!$A$1:$H$35</definedName>
    <definedName name="_xlnm.Print_Area" localSheetId="45">'Tabl.44(160)'!$A$1:$G$47</definedName>
    <definedName name="_xlnm.Print_Area" localSheetId="46">'Tabl.45(161)'!$A$1:$M$41</definedName>
    <definedName name="_xlnm.Print_Area" localSheetId="48">'Tabl.47(163)'!$A$1:$H$23</definedName>
    <definedName name="_xlnm.Print_Area" localSheetId="6">'Tabl.5(121)'!$A$1:$H$33</definedName>
    <definedName name="_xlnm.Print_Area" localSheetId="7">'Tabl.6(122)'!$A$1:$G$87</definedName>
    <definedName name="_xlnm.Print_Area" localSheetId="8">'Tabl.7(123)'!$A$1:$M$23</definedName>
    <definedName name="_xlnm.Print_Area" localSheetId="9">'Tabl.8(124)'!$A$1:$G$28</definedName>
    <definedName name="_xlnm.Print_Area" localSheetId="10">'Tabl.9(125)'!$A$1:$E$39</definedName>
    <definedName name="OLE_LINK1" localSheetId="48">'Tabl.47(163)'!#REF!</definedName>
    <definedName name="OLE_LINK3" localSheetId="48">'Tabl.47(163)'!#REF!</definedName>
    <definedName name="OLE_LINK5" localSheetId="48">'Tabl.47(163)'!#REF!</definedName>
    <definedName name="_xlnm.Print_Titles" localSheetId="18">'Tabl.17(133)'!$A:$C,'Tabl.17(133)'!$1:$5</definedName>
    <definedName name="_xlnm.Print_Titles" localSheetId="20">'Tabl.19(135)'!$A:$A,'Tabl.19(135)'!$1:$10</definedName>
    <definedName name="_xlnm.Print_Titles" localSheetId="21">'Tabl.20(136)'!$A:$A,'Tabl.20(136)'!$2:$5</definedName>
    <definedName name="_xlnm.Print_Titles" localSheetId="24">'Tabl.23(139)'!$A:$C</definedName>
    <definedName name="_xlnm.Print_Titles" localSheetId="25">'Tabl.24(140)'!$A:$C,'Tabl.24(140)'!$1:$5</definedName>
    <definedName name="_xlnm.Print_Titles" localSheetId="26">'Tabl.25(141)'!$A:$C,'Tabl.25(141)'!$1:$7</definedName>
    <definedName name="_xlnm.Print_Titles" localSheetId="27">'Tabl.26(142)'!$A:$A,'Tabl.26(142)'!$1:$8</definedName>
    <definedName name="_xlnm.Print_Titles" localSheetId="28">'Tabl.27(143)'!$A:$C,'Tabl.27(143)'!$2:$9</definedName>
    <definedName name="_xlnm.Print_Titles" localSheetId="29">'Tabl.28(144)'!$A:$C,'Tabl.28(144)'!$1:$5</definedName>
    <definedName name="_xlnm.Print_Titles" localSheetId="30">'Tabl.29(145)'!$A:$C,'Tabl.29(145)'!$2:$7</definedName>
    <definedName name="_xlnm.Print_Titles" localSheetId="31">'Tabl.30(146)'!$A:$D,'Tabl.30(146)'!$2:$9</definedName>
    <definedName name="Z_17A61E15_CB34_4E45_B54C_4890B27A542F_.wvu.PrintArea" localSheetId="2" hidden="1">'Tabl.1(117)'!$A$1:$H$50</definedName>
    <definedName name="Z_17A61E15_CB34_4E45_B54C_4890B27A542F_.wvu.PrintArea" localSheetId="3" hidden="1">'Tabl.2(118)'!$A$1:$I$20</definedName>
    <definedName name="Z_17A61E15_CB34_4E45_B54C_4890B27A542F_.wvu.PrintArea" localSheetId="4" hidden="1">'Tabl.3(119)'!$A$1:$J$16</definedName>
    <definedName name="Z_17A61E15_CB34_4E45_B54C_4890B27A542F_.wvu.PrintArea" localSheetId="5" hidden="1">'Tabl.4(120)'!$A$1:$G$20</definedName>
    <definedName name="Z_17A61E15_CB34_4E45_B54C_4890B27A542F_.wvu.PrintArea" localSheetId="6" hidden="1">'Tabl.5(121)'!$A$1:$G$27</definedName>
    <definedName name="Z_17A61E15_CB34_4E45_B54C_4890B27A542F_.wvu.PrintTitles" localSheetId="18" hidden="1">'Tabl.17(133)'!$A:$C,'Tabl.17(133)'!$1:$5</definedName>
    <definedName name="Z_17A61E15_CB34_4E45_B54C_4890B27A542F_.wvu.PrintTitles" localSheetId="20" hidden="1">'Tabl.19(135)'!$A:$A,'Tabl.19(135)'!$1:$10</definedName>
    <definedName name="Z_17A61E15_CB34_4E45_B54C_4890B27A542F_.wvu.PrintTitles" localSheetId="21" hidden="1">'Tabl.20(136)'!$A:$A,'Tabl.20(136)'!$2:$5</definedName>
    <definedName name="Z_17A61E15_CB34_4E45_B54C_4890B27A542F_.wvu.PrintTitles" localSheetId="24" hidden="1">'Tabl.23(139)'!$A:$C</definedName>
    <definedName name="Z_17A61E15_CB34_4E45_B54C_4890B27A542F_.wvu.PrintTitles" localSheetId="25" hidden="1">'Tabl.24(140)'!$A:$C,'Tabl.24(140)'!$1:$5</definedName>
    <definedName name="Z_17A61E15_CB34_4E45_B54C_4890B27A542F_.wvu.PrintTitles" localSheetId="26" hidden="1">'Tabl.25(141)'!$A:$C,'Tabl.25(141)'!$1:$7</definedName>
    <definedName name="Z_17A61E15_CB34_4E45_B54C_4890B27A542F_.wvu.PrintTitles" localSheetId="27" hidden="1">'Tabl.26(142)'!$A:$A,'Tabl.26(142)'!$1:$8</definedName>
    <definedName name="Z_17A61E15_CB34_4E45_B54C_4890B27A542F_.wvu.PrintTitles" localSheetId="28" hidden="1">'Tabl.27(143)'!$A:$C,'Tabl.27(143)'!$2:$9</definedName>
    <definedName name="Z_17A61E15_CB34_4E45_B54C_4890B27A542F_.wvu.PrintTitles" localSheetId="29" hidden="1">'Tabl.28(144)'!$A:$C,'Tabl.28(144)'!$1:$5</definedName>
    <definedName name="Z_17A61E15_CB34_4E45_B54C_4890B27A542F_.wvu.PrintTitles" localSheetId="30" hidden="1">'Tabl.29(145)'!$A:$C,'Tabl.29(145)'!$2:$7</definedName>
    <definedName name="Z_17A61E15_CB34_4E45_B54C_4890B27A542F_.wvu.PrintTitles" localSheetId="31" hidden="1">'Tabl.30(146)'!$A:$D,'Tabl.30(146)'!$2:$9</definedName>
  </definedNames>
  <calcPr calcId="152511"/>
  <customWorkbookViews>
    <customWorkbookView name="Małek Marcin - Widok osobisty" guid="{17A61E15-CB34-4E45-B54C-4890B27A542F}" mergeInterval="0" personalView="1" maximized="1" xWindow="1" yWindow="1" windowWidth="1020" windowHeight="549" tabRatio="698" activeSheetId="66" showComments="commIndAndComment"/>
  </customWorkbookViews>
</workbook>
</file>

<file path=xl/calcChain.xml><?xml version="1.0" encoding="utf-8"?>
<calcChain xmlns="http://schemas.openxmlformats.org/spreadsheetml/2006/main">
  <c r="J8" i="22" l="1"/>
  <c r="F8" i="22"/>
  <c r="G22" i="62" l="1"/>
  <c r="G20" i="62"/>
  <c r="G18" i="62"/>
  <c r="G16" i="62"/>
  <c r="G14" i="62"/>
  <c r="G12" i="62"/>
  <c r="G10" i="62"/>
  <c r="E22" i="62"/>
  <c r="E20" i="62"/>
  <c r="E18" i="62"/>
  <c r="E16" i="62"/>
  <c r="E14" i="62"/>
  <c r="E12" i="62"/>
  <c r="E6" i="62" s="1"/>
  <c r="E10" i="62"/>
  <c r="C22" i="62"/>
  <c r="C20" i="62"/>
  <c r="C18" i="62"/>
  <c r="C16" i="62"/>
  <c r="C14" i="62"/>
  <c r="C12" i="62"/>
  <c r="C10" i="62"/>
  <c r="I6" i="62"/>
  <c r="G6" i="62" l="1"/>
  <c r="C6" i="62"/>
  <c r="G6" i="61"/>
  <c r="F6" i="61"/>
  <c r="F20" i="61"/>
  <c r="F16" i="61"/>
  <c r="F12" i="61"/>
  <c r="F10" i="61"/>
  <c r="F8" i="77" l="1"/>
  <c r="E8" i="77"/>
  <c r="B8" i="77" s="1"/>
  <c r="D8" i="77"/>
  <c r="C8" i="77"/>
  <c r="J7" i="12" l="1"/>
  <c r="I7" i="12"/>
  <c r="H7" i="12"/>
  <c r="G7" i="12"/>
  <c r="F7" i="12"/>
  <c r="E7" i="12"/>
  <c r="D7" i="12"/>
  <c r="C7" i="12"/>
  <c r="B7" i="12"/>
  <c r="I57" i="7"/>
  <c r="H57" i="7"/>
  <c r="G57" i="7"/>
  <c r="F57" i="7"/>
  <c r="E57" i="7"/>
  <c r="D57" i="7"/>
  <c r="C57" i="7"/>
  <c r="B57" i="7"/>
  <c r="I43" i="7"/>
  <c r="H43" i="7"/>
  <c r="G43" i="7"/>
  <c r="F43" i="7"/>
  <c r="E43" i="7"/>
  <c r="D43" i="7"/>
  <c r="C43" i="7"/>
  <c r="B43" i="7"/>
  <c r="I33" i="7"/>
  <c r="H33" i="7"/>
  <c r="G33" i="7"/>
  <c r="F33" i="7"/>
  <c r="E33" i="7"/>
  <c r="D33" i="7"/>
  <c r="C33" i="7"/>
  <c r="B33" i="7"/>
  <c r="I21" i="7"/>
  <c r="H21" i="7"/>
  <c r="G21" i="7"/>
  <c r="F21" i="7"/>
  <c r="E21" i="7"/>
  <c r="D21" i="7"/>
  <c r="C21" i="7"/>
  <c r="B21" i="7"/>
  <c r="I8" i="7"/>
  <c r="H8" i="7"/>
  <c r="G8" i="7"/>
  <c r="F8" i="7"/>
  <c r="E8" i="7"/>
  <c r="D8" i="7"/>
  <c r="C8" i="7"/>
  <c r="B8" i="7"/>
  <c r="I6" i="7"/>
  <c r="H6" i="7"/>
  <c r="G6" i="7"/>
  <c r="F6" i="7"/>
  <c r="E6" i="7"/>
  <c r="D6" i="7"/>
  <c r="C6" i="7"/>
  <c r="B6" i="7"/>
  <c r="H7" i="8"/>
  <c r="I13" i="8" s="1"/>
  <c r="F7" i="8"/>
  <c r="G15" i="8" s="1"/>
  <c r="D7" i="8"/>
  <c r="E13" i="8" s="1"/>
  <c r="B7" i="8"/>
  <c r="C15" i="8" s="1"/>
  <c r="G77" i="3"/>
  <c r="D77" i="3"/>
  <c r="C77" i="3"/>
  <c r="G65" i="3"/>
  <c r="F65" i="3"/>
  <c r="E65" i="3"/>
  <c r="D65" i="3"/>
  <c r="C65" i="3"/>
  <c r="B65" i="3"/>
  <c r="G55" i="3"/>
  <c r="F55" i="3"/>
  <c r="E55" i="3"/>
  <c r="D55" i="3"/>
  <c r="C55" i="3"/>
  <c r="B55" i="3"/>
  <c r="G43" i="3"/>
  <c r="F43" i="3"/>
  <c r="E43" i="3"/>
  <c r="D43" i="3"/>
  <c r="C43" i="3"/>
  <c r="B43" i="3"/>
  <c r="G33" i="3"/>
  <c r="F33" i="3"/>
  <c r="E33" i="3"/>
  <c r="D33" i="3"/>
  <c r="C33" i="3"/>
  <c r="B33" i="3"/>
  <c r="G21" i="3"/>
  <c r="F21" i="3"/>
  <c r="E21" i="3"/>
  <c r="D21" i="3"/>
  <c r="C21" i="3"/>
  <c r="B21" i="3"/>
  <c r="G8" i="3"/>
  <c r="E8" i="3"/>
  <c r="E6" i="3" s="1"/>
  <c r="D8" i="3"/>
  <c r="C8" i="3"/>
  <c r="B8" i="3"/>
  <c r="G6" i="3"/>
  <c r="C6" i="3"/>
  <c r="G23" i="66"/>
  <c r="F23" i="66"/>
  <c r="E23" i="66"/>
  <c r="D23" i="66"/>
  <c r="C23" i="66"/>
  <c r="B23" i="66"/>
  <c r="G15" i="66"/>
  <c r="F15" i="66"/>
  <c r="E15" i="66"/>
  <c r="D15" i="66"/>
  <c r="C15" i="66"/>
  <c r="B15" i="66"/>
  <c r="G7" i="66"/>
  <c r="F7" i="66"/>
  <c r="E7" i="66"/>
  <c r="D7" i="66"/>
  <c r="C7" i="66"/>
  <c r="B7" i="66"/>
  <c r="G10" i="1"/>
  <c r="F10" i="1"/>
  <c r="E10" i="1"/>
  <c r="D10" i="1"/>
  <c r="C10" i="1"/>
  <c r="B10" i="1"/>
  <c r="F6" i="3" l="1"/>
  <c r="D6" i="3"/>
  <c r="B6" i="3"/>
  <c r="C21" i="8"/>
  <c r="E19" i="8"/>
  <c r="E9" i="8"/>
  <c r="E15" i="8"/>
  <c r="C25" i="8"/>
  <c r="C17" i="8"/>
  <c r="E23" i="8"/>
  <c r="C13" i="8"/>
  <c r="G9" i="8"/>
  <c r="G25" i="8"/>
  <c r="G21" i="8"/>
  <c r="G17" i="8"/>
  <c r="G13" i="8"/>
  <c r="I23" i="8"/>
  <c r="I19" i="8"/>
  <c r="I15" i="8"/>
  <c r="I9" i="8"/>
  <c r="C9" i="8"/>
  <c r="C23" i="8"/>
  <c r="C19" i="8"/>
  <c r="E25" i="8"/>
  <c r="E21" i="8"/>
  <c r="E17" i="8"/>
  <c r="G23" i="8"/>
  <c r="G19" i="8"/>
  <c r="I25" i="8"/>
  <c r="I21" i="8"/>
  <c r="I17" i="8"/>
  <c r="E7" i="8" l="1"/>
  <c r="C7" i="8"/>
  <c r="I7" i="8"/>
  <c r="G7" i="8"/>
  <c r="H18" i="61" l="1"/>
  <c r="H14" i="61"/>
  <c r="H20" i="61"/>
  <c r="H16" i="61"/>
  <c r="H12" i="61"/>
  <c r="H10" i="61"/>
  <c r="H6" i="61"/>
  <c r="I22" i="62"/>
  <c r="I20" i="62"/>
  <c r="I18" i="62"/>
  <c r="I16" i="62"/>
  <c r="I14" i="62"/>
  <c r="I12" i="62"/>
  <c r="I10" i="62"/>
  <c r="L48" i="16" l="1"/>
  <c r="K48" i="16"/>
  <c r="J48" i="16"/>
  <c r="I48" i="16"/>
  <c r="H48" i="16"/>
  <c r="G48" i="16"/>
  <c r="F48" i="16"/>
  <c r="E48" i="16"/>
  <c r="D48" i="16"/>
  <c r="C48" i="16"/>
  <c r="L56" i="16"/>
  <c r="K56" i="16"/>
  <c r="J56" i="16"/>
  <c r="I56" i="16"/>
  <c r="H56" i="16"/>
  <c r="G56" i="16"/>
  <c r="F56" i="16"/>
  <c r="E56" i="16"/>
  <c r="D56" i="16"/>
  <c r="C56" i="16"/>
  <c r="L39" i="16"/>
  <c r="K39" i="16"/>
  <c r="J39" i="16"/>
  <c r="I39" i="16"/>
  <c r="H39" i="16"/>
  <c r="G39" i="16"/>
  <c r="F39" i="16"/>
  <c r="E39" i="16"/>
  <c r="D39" i="16"/>
  <c r="C39" i="16"/>
  <c r="B38" i="16"/>
  <c r="C38" i="16"/>
  <c r="D38" i="16"/>
  <c r="E38" i="16"/>
  <c r="F38" i="16"/>
  <c r="G38" i="16"/>
  <c r="H38" i="16"/>
  <c r="I38" i="16"/>
  <c r="J38" i="16"/>
  <c r="K38" i="16"/>
  <c r="L38" i="16"/>
  <c r="F14" i="16"/>
  <c r="E14" i="16"/>
  <c r="D14" i="16"/>
  <c r="D13" i="16"/>
  <c r="C14" i="16"/>
  <c r="L31" i="16"/>
  <c r="K31" i="16"/>
  <c r="J31" i="16"/>
  <c r="I31" i="16"/>
  <c r="G31" i="16"/>
  <c r="F31" i="16"/>
  <c r="E31" i="16"/>
  <c r="D31" i="16"/>
  <c r="C31" i="16"/>
  <c r="B31" i="16" l="1"/>
  <c r="B39" i="16"/>
  <c r="B22" i="16"/>
  <c r="B48" i="16"/>
  <c r="B14" i="16"/>
  <c r="B56" i="16"/>
  <c r="C21" i="16" l="1"/>
  <c r="I21" i="16"/>
  <c r="H21" i="16"/>
  <c r="G21" i="16"/>
  <c r="F21" i="16"/>
  <c r="E21" i="16"/>
  <c r="D21" i="16"/>
  <c r="B21" i="16"/>
  <c r="L55" i="16"/>
  <c r="K55" i="16"/>
  <c r="J55" i="16"/>
  <c r="I55" i="16"/>
  <c r="H55" i="16"/>
  <c r="G55" i="16"/>
  <c r="F55" i="16"/>
  <c r="E55" i="16"/>
  <c r="D55" i="16"/>
  <c r="C55" i="16"/>
  <c r="B55" i="16"/>
  <c r="L47" i="16"/>
  <c r="K47" i="16"/>
  <c r="J47" i="16"/>
  <c r="I47" i="16"/>
  <c r="H47" i="16"/>
  <c r="G47" i="16"/>
  <c r="F47" i="16"/>
  <c r="E47" i="16"/>
  <c r="D47" i="16"/>
  <c r="C47" i="16"/>
  <c r="B47" i="16"/>
  <c r="B30" i="16"/>
  <c r="C30" i="16"/>
  <c r="D30" i="16"/>
  <c r="E30" i="16"/>
  <c r="F30" i="16"/>
  <c r="G30" i="16"/>
  <c r="H30" i="16"/>
  <c r="I30" i="16"/>
  <c r="J30" i="16"/>
  <c r="K30" i="16"/>
  <c r="L30" i="16"/>
  <c r="B13" i="16"/>
  <c r="E13" i="16"/>
  <c r="F13" i="16"/>
  <c r="G13" i="16"/>
  <c r="H13" i="16"/>
  <c r="I13" i="16"/>
  <c r="C13" i="16"/>
</calcChain>
</file>

<file path=xl/sharedStrings.xml><?xml version="1.0" encoding="utf-8"?>
<sst xmlns="http://schemas.openxmlformats.org/spreadsheetml/2006/main" count="4976" uniqueCount="2281">
  <si>
    <t>51-99 m</t>
  </si>
  <si>
    <t>10.1</t>
  </si>
  <si>
    <t>10.3</t>
  </si>
  <si>
    <t>10.4</t>
  </si>
  <si>
    <t>10.5</t>
  </si>
  <si>
    <t>10.8</t>
  </si>
  <si>
    <t>11.0</t>
  </si>
  <si>
    <t>13.2</t>
  </si>
  <si>
    <t>15.1</t>
  </si>
  <si>
    <t>15.2</t>
  </si>
  <si>
    <t>16.2</t>
  </si>
  <si>
    <t>17.1</t>
  </si>
  <si>
    <t>17.2</t>
  </si>
  <si>
    <t>19.1</t>
  </si>
  <si>
    <t>19.2</t>
  </si>
  <si>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</si>
  <si>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</si>
  <si>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</si>
  <si>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</si>
  <si>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</si>
  <si>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</si>
  <si>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</si>
  <si>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</si>
  <si>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</si>
  <si>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</si>
  <si>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</si>
  <si>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</si>
  <si>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</si>
  <si>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</si>
  <si>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Particulates from the combustion of fuel</t>
  </si>
  <si>
    <t>1,1,1-trichloroethane</t>
  </si>
  <si>
    <t>Hydrofluorocarbons</t>
  </si>
  <si>
    <t>Azoxy, nitric and nitroso nitrogen compounds</t>
  </si>
  <si>
    <t xml:space="preserve">Heterocyclic compounds </t>
  </si>
  <si>
    <t>Isocyclic compounds</t>
  </si>
  <si>
    <t>EQUIPMENT</t>
  </si>
  <si>
    <t>Cyclones</t>
  </si>
  <si>
    <t>Multicyclones</t>
  </si>
  <si>
    <t>Fabric filters</t>
  </si>
  <si>
    <t>Electrofilters</t>
  </si>
  <si>
    <t>Wet air cleaners</t>
  </si>
  <si>
    <t>URZĄDZENIA</t>
  </si>
  <si>
    <t>2000</t>
  </si>
  <si>
    <t>2005</t>
  </si>
  <si>
    <t>2010</t>
  </si>
  <si>
    <t>Kołobrzeg</t>
  </si>
  <si>
    <t xml:space="preserve">Przemysł chemiczny </t>
  </si>
  <si>
    <t>Chemical industry</t>
  </si>
  <si>
    <t xml:space="preserve">Produkcja metali </t>
  </si>
  <si>
    <t>Manufacture of metals</t>
  </si>
  <si>
    <t>Agriculture</t>
  </si>
  <si>
    <t xml:space="preserve">Fermentacja jelitowa </t>
  </si>
  <si>
    <t xml:space="preserve">Gleby rolne </t>
  </si>
  <si>
    <t>Land use, land use change and forestry</t>
  </si>
  <si>
    <t>Waste</t>
  </si>
  <si>
    <t xml:space="preserve">Składowanie odpadów stałych </t>
  </si>
  <si>
    <t xml:space="preserve">Gospodarka ściekami </t>
  </si>
  <si>
    <t xml:space="preserve">Spalanie odpadów </t>
  </si>
  <si>
    <t>of which: power industry</t>
  </si>
  <si>
    <t xml:space="preserve">Aglomeracja białostocka </t>
  </si>
  <si>
    <t xml:space="preserve">Aglomeracja bydgoska </t>
  </si>
  <si>
    <t xml:space="preserve">Aglomeracja górnośląska </t>
  </si>
  <si>
    <t>20.1</t>
  </si>
  <si>
    <t>20.2</t>
  </si>
  <si>
    <t>20.3</t>
  </si>
  <si>
    <t>20.4</t>
  </si>
  <si>
    <t>6 do 9 lat</t>
  </si>
  <si>
    <t>6 to 9 years</t>
  </si>
  <si>
    <t>10 do 15 lat</t>
  </si>
  <si>
    <t>10 to 15 years</t>
  </si>
  <si>
    <t xml:space="preserve">Combustion in energy production and transformation </t>
  </si>
  <si>
    <t>industries</t>
  </si>
  <si>
    <t xml:space="preserve">Aglomeracja krakowska </t>
  </si>
  <si>
    <t xml:space="preserve">Aglomeracja lubelska </t>
  </si>
  <si>
    <t xml:space="preserve">Aglomeracja łódzka </t>
  </si>
  <si>
    <t xml:space="preserve">Aglomeracja poznańska </t>
  </si>
  <si>
    <t xml:space="preserve">Aglomeracja rybnicko-jastrzębska </t>
  </si>
  <si>
    <t xml:space="preserve">Aglomeracja szczecińska </t>
  </si>
  <si>
    <t xml:space="preserve">Aglomeracja trójmiejska </t>
  </si>
  <si>
    <t xml:space="preserve">Aglomeracja warszawska </t>
  </si>
  <si>
    <t xml:space="preserve">Aglomeracja wrocławska </t>
  </si>
  <si>
    <t xml:space="preserve">Rzeszów </t>
  </si>
  <si>
    <t xml:space="preserve">Gorzów Wielkopolski </t>
  </si>
  <si>
    <t xml:space="preserve">Kielce </t>
  </si>
  <si>
    <t xml:space="preserve">Opole </t>
  </si>
  <si>
    <t xml:space="preserve">Toruń </t>
  </si>
  <si>
    <t>Ź r ó d ł o: dane Inspekcji Ochrony Środowiska.</t>
  </si>
  <si>
    <t>Aglomeracja lubelska</t>
  </si>
  <si>
    <t xml:space="preserve">Gaz koksowniczy </t>
  </si>
  <si>
    <t xml:space="preserve">Gaz wielkopiecowy </t>
  </si>
  <si>
    <t xml:space="preserve">Oleje napędowe </t>
  </si>
  <si>
    <t>High-methane natural gas</t>
  </si>
  <si>
    <t>Nitrified natural gas</t>
  </si>
  <si>
    <t>Coke and semi-coke</t>
  </si>
  <si>
    <t>Coke oven gas</t>
  </si>
  <si>
    <t>Gas manufactured from coal</t>
  </si>
  <si>
    <t>Diesel oil</t>
  </si>
  <si>
    <t>Fuel oil (including gudron)</t>
  </si>
  <si>
    <t>24.5</t>
  </si>
  <si>
    <t>25.1</t>
  </si>
  <si>
    <t>25.2</t>
  </si>
  <si>
    <t>25.5</t>
  </si>
  <si>
    <t>25.7</t>
  </si>
  <si>
    <t>23.6</t>
  </si>
  <si>
    <t>24.1</t>
  </si>
  <si>
    <t>24.2</t>
  </si>
  <si>
    <t>24.3</t>
  </si>
  <si>
    <t>24.4</t>
  </si>
  <si>
    <t>Puszcza Borecka, Diabla Góra</t>
  </si>
  <si>
    <t>W tym:</t>
  </si>
  <si>
    <t>samochody osobowe</t>
  </si>
  <si>
    <t>passenger cars</t>
  </si>
  <si>
    <t>autobusy</t>
  </si>
  <si>
    <t>buses</t>
  </si>
  <si>
    <t>ciągniki rolnicze</t>
  </si>
  <si>
    <t>agricultural tractors</t>
  </si>
  <si>
    <t>3 do 5 lat</t>
  </si>
  <si>
    <t>3 to 5 years</t>
  </si>
  <si>
    <t>16 do 20 lat</t>
  </si>
  <si>
    <t>16 to 20 years</t>
  </si>
  <si>
    <t>21 do 30 lat</t>
  </si>
  <si>
    <t>21 to 30 years</t>
  </si>
  <si>
    <t>31 lat i starsze</t>
  </si>
  <si>
    <t>31 years and more</t>
  </si>
  <si>
    <t>Podtlenek azotu</t>
  </si>
  <si>
    <t>Nitrous oxide</t>
  </si>
  <si>
    <t xml:space="preserve">Carbon oxide </t>
  </si>
  <si>
    <t>Passenger cars</t>
  </si>
  <si>
    <t>Sektor usług</t>
  </si>
  <si>
    <t>Gospodarstwa domowe</t>
  </si>
  <si>
    <t>Rolnictwo, leśnictwo i inne</t>
  </si>
  <si>
    <t>Zużycie opon, hamulców i nawierzchni dróg</t>
  </si>
  <si>
    <t>Automobile tyre and brake wear and road abrasion</t>
  </si>
  <si>
    <t>-7</t>
  </si>
  <si>
    <t xml:space="preserve">1965 do 1963-1964 </t>
  </si>
  <si>
    <t>1965 to 1963-1964</t>
  </si>
  <si>
    <t xml:space="preserve">1970 do 1963-1969 </t>
  </si>
  <si>
    <t>1970 to 1963-1969</t>
  </si>
  <si>
    <t xml:space="preserve">1975 do 1963-1974 </t>
  </si>
  <si>
    <t>1975 to 1963-1974</t>
  </si>
  <si>
    <t xml:space="preserve">1980 do 1963-1979 </t>
  </si>
  <si>
    <t>1980 to 1963-1979</t>
  </si>
  <si>
    <t xml:space="preserve">1985 do 1963-1984 </t>
  </si>
  <si>
    <t>1985 to1963-1984</t>
  </si>
  <si>
    <t xml:space="preserve">1990 do 1963-1989 </t>
  </si>
  <si>
    <t>1990 to 1963-1989</t>
  </si>
  <si>
    <t xml:space="preserve">1995 do 1963-1994 </t>
  </si>
  <si>
    <t>1995 to 1963-1994</t>
  </si>
  <si>
    <t xml:space="preserve">2000 do 1963-1999 </t>
  </si>
  <si>
    <t>2000 to 1963-1999</t>
  </si>
  <si>
    <t xml:space="preserve">2005 do 1963-2004 </t>
  </si>
  <si>
    <t>2005 to 1963-2004</t>
  </si>
  <si>
    <t>2010 to 1963-2009</t>
  </si>
  <si>
    <t>2010 do 1963-2009</t>
  </si>
  <si>
    <t>Liczba dni objętych pomiarem</t>
  </si>
  <si>
    <t>Number of days included in the measurement</t>
  </si>
  <si>
    <t>Dawki promieniowania:</t>
  </si>
  <si>
    <t>Radiation dose:</t>
  </si>
  <si>
    <t>średnie dobowe</t>
  </si>
  <si>
    <t>one-day averages</t>
  </si>
  <si>
    <t>maksymalne dobowe</t>
  </si>
  <si>
    <t>one-day maximum</t>
  </si>
  <si>
    <t>minimalne dobowe</t>
  </si>
  <si>
    <t>one-day minimum</t>
  </si>
  <si>
    <t>miesięczne</t>
  </si>
  <si>
    <t>monthly</t>
  </si>
  <si>
    <t xml:space="preserve">Łeba </t>
  </si>
  <si>
    <t>Aldehydy pierścieniowe, aromatyczne i ich pochodne</t>
  </si>
  <si>
    <t>Alkohole pierścieniowe, aromatyczne i ich pochodne</t>
  </si>
  <si>
    <t>Kwasy nieorganiczne, ich sole i bezwodniki</t>
  </si>
  <si>
    <t>Oleje (mgła olejowa)</t>
  </si>
  <si>
    <t>Pyły krzemowe (powyżej 30% wolnej krzemionki)</t>
  </si>
  <si>
    <t>Związki azowe, azoksy, nitrowe i nitrozowe</t>
  </si>
  <si>
    <t>CO</t>
  </si>
  <si>
    <t>Pb</t>
  </si>
  <si>
    <t>Dwutlenek siarki</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</si>
  <si>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</si>
  <si>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</si>
  <si>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</si>
  <si>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</si>
  <si>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</si>
  <si>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</si>
  <si>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</si>
  <si>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</si>
  <si>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</si>
  <si>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</si>
  <si>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</si>
  <si>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</si>
  <si>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</si>
  <si>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</si>
  <si>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</si>
  <si>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</si>
  <si>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Cyklony</t>
  </si>
  <si>
    <t>Multicyklony</t>
  </si>
  <si>
    <t>Filtry tkanikowe</t>
  </si>
  <si>
    <t>Elektrofiltry</t>
  </si>
  <si>
    <t>Urządzenia mokre</t>
  </si>
  <si>
    <t xml:space="preserve">Wielkopolskie </t>
  </si>
  <si>
    <t xml:space="preserve">Zachodniopomorskie </t>
  </si>
  <si>
    <t>101-500</t>
  </si>
  <si>
    <t>26-100</t>
  </si>
  <si>
    <t>Konin</t>
  </si>
  <si>
    <t>Płock</t>
  </si>
  <si>
    <t>Kraków</t>
  </si>
  <si>
    <t>Poznań</t>
  </si>
  <si>
    <t>Katowice</t>
  </si>
  <si>
    <t>Szczecin</t>
  </si>
  <si>
    <t>Inowrocław</t>
  </si>
  <si>
    <t>Zielona Góra</t>
  </si>
  <si>
    <t>Rzeszów</t>
  </si>
  <si>
    <t>Olsztyn</t>
  </si>
  <si>
    <t>Kielce</t>
  </si>
  <si>
    <t>Wałbrzych</t>
  </si>
  <si>
    <t>Bielsko-Biała</t>
  </si>
  <si>
    <t>P O L S K A</t>
  </si>
  <si>
    <t/>
  </si>
  <si>
    <t>05.1</t>
  </si>
  <si>
    <t>05.2</t>
  </si>
  <si>
    <t>07.2</t>
  </si>
  <si>
    <t>08.1</t>
  </si>
  <si>
    <t>08.9</t>
  </si>
  <si>
    <t>RODZAJE SUBSTANCJI</t>
  </si>
  <si>
    <t>TYPES OF SUBSTANCES</t>
  </si>
  <si>
    <t xml:space="preserve">Halon-1211 </t>
  </si>
  <si>
    <t>Halocarbon-1211</t>
  </si>
  <si>
    <t xml:space="preserve">Halon-1301 </t>
  </si>
  <si>
    <t>Halocarbon-1301</t>
  </si>
  <si>
    <t xml:space="preserve">Halon-2402 </t>
  </si>
  <si>
    <t>Halocarbon-2402</t>
  </si>
  <si>
    <t xml:space="preserve">1,1,1-trichloroetan </t>
  </si>
  <si>
    <t>Polycyclic, aromatic alcohols and their derivatives</t>
  </si>
  <si>
    <t>Amines and their derivatives</t>
  </si>
  <si>
    <t>Asbestos</t>
  </si>
  <si>
    <t>Benzene</t>
  </si>
  <si>
    <t>Bezno(a)pyrene</t>
  </si>
  <si>
    <t>Vinyl chloride (in the gas chase)</t>
  </si>
  <si>
    <t>Carbon tetrachloride</t>
  </si>
  <si>
    <t>Carbon disulphide</t>
  </si>
  <si>
    <t>Carbon dioxide</t>
  </si>
  <si>
    <t>Ethers and their derivatives</t>
  </si>
  <si>
    <t>Halocarbons: 1211, 1301, 2402</t>
  </si>
  <si>
    <t>Sulfur hexafluoride</t>
  </si>
  <si>
    <t>Ketones and their derivatives</t>
  </si>
  <si>
    <t>Inorganic acids, their salts and anhydrides</t>
  </si>
  <si>
    <t>Methane</t>
  </si>
  <si>
    <t>Oils (oil fog)</t>
  </si>
  <si>
    <t>Organic derivatives of sulphur compounds</t>
  </si>
  <si>
    <t>Perfluorocarbones</t>
  </si>
  <si>
    <t>Non-metallic elements</t>
  </si>
  <si>
    <t>Polychlorinated biphenyls</t>
  </si>
  <si>
    <t>Silicate particulates (over 30% of free silica)</t>
  </si>
  <si>
    <t>Particulates of artificial fertilizers</t>
  </si>
  <si>
    <t>Polymer particulates</t>
  </si>
  <si>
    <t>Particulates of surface active agents</t>
  </si>
  <si>
    <t>Lignite particulates</t>
  </si>
  <si>
    <t>Carbon and graphite particulates and soot</t>
  </si>
  <si>
    <t>Pabianice</t>
  </si>
  <si>
    <t>Biała Podlaska</t>
  </si>
  <si>
    <t>Aldehydy alifatyczne i ich pochodne</t>
  </si>
  <si>
    <t>Alkohole alifatyczne i ich pochodne</t>
  </si>
  <si>
    <t>Aminy i ich pochodne</t>
  </si>
  <si>
    <t>Azbest</t>
  </si>
  <si>
    <t>Benzen</t>
  </si>
  <si>
    <t>Benzo(a)piren</t>
  </si>
  <si>
    <t>Dwusiarczek węgla</t>
  </si>
  <si>
    <t>Dwutlenek węgla</t>
  </si>
  <si>
    <t>Etery i ich pochodne</t>
  </si>
  <si>
    <t>Halony: 1211, 1301, 2402</t>
  </si>
  <si>
    <t>Heksafluorek siarki</t>
  </si>
  <si>
    <t>Ketony i ich pochodne</t>
  </si>
  <si>
    <t>Metan</t>
  </si>
  <si>
    <t>Organiczne pochodne związków siarki</t>
  </si>
  <si>
    <t>Perfluorowęglowodory</t>
  </si>
  <si>
    <t>Pierwiastki niemetaliczne</t>
  </si>
  <si>
    <t>Polichlorowane bifenyle</t>
  </si>
  <si>
    <t>Pyły nawozów sztucznych</t>
  </si>
  <si>
    <t>Pyły polimerów</t>
  </si>
  <si>
    <t>Pyły środków powierzchniowo czynnych</t>
  </si>
  <si>
    <t>Pyły węgla brunatnego</t>
  </si>
  <si>
    <t>Pyły ze spalania paliw</t>
  </si>
  <si>
    <t>Tlenek węgla</t>
  </si>
  <si>
    <t>Wodorofluorowęglowodory</t>
  </si>
  <si>
    <t>Związki heterocykliczne</t>
  </si>
  <si>
    <t>Związki izocykliczne</t>
  </si>
  <si>
    <t>Augustów</t>
  </si>
  <si>
    <t>Busko-Zdrój</t>
  </si>
  <si>
    <t>Ciechocinek</t>
  </si>
  <si>
    <t>Kamień Pomorski</t>
  </si>
  <si>
    <t>Kudowa-Zdrój</t>
  </si>
  <si>
    <t>Polanica-Zdrój</t>
  </si>
  <si>
    <t>Szczawno-Zdrój</t>
  </si>
  <si>
    <t>Ustka</t>
  </si>
  <si>
    <t>WYSZCZEGÓLNIENIE</t>
  </si>
  <si>
    <t>SPECIFICATION</t>
  </si>
  <si>
    <t xml:space="preserve">Dwutlenek siarki </t>
  </si>
  <si>
    <t>Sulphur dioxide</t>
  </si>
  <si>
    <t xml:space="preserve">Dwutlenek węgla </t>
  </si>
  <si>
    <t xml:space="preserve">Carbon dioxide </t>
  </si>
  <si>
    <t xml:space="preserve">Tlenek węgla </t>
  </si>
  <si>
    <t>Carbon oxide</t>
  </si>
  <si>
    <t xml:space="preserve">Niemetanowe lotne związki organiczne </t>
  </si>
  <si>
    <t>Volatile non-methane organic compounds</t>
  </si>
  <si>
    <t xml:space="preserve">źródła antropogeniczne </t>
  </si>
  <si>
    <t>anthropogenic sources</t>
  </si>
  <si>
    <t xml:space="preserve">przyroda </t>
  </si>
  <si>
    <t>nature</t>
  </si>
  <si>
    <t xml:space="preserve">Amoniak </t>
  </si>
  <si>
    <t>Ammonia</t>
  </si>
  <si>
    <t xml:space="preserve">Pyły </t>
  </si>
  <si>
    <t>Particulates</t>
  </si>
  <si>
    <t>Acrylonitrile (aerosol)</t>
  </si>
  <si>
    <t>Aliphatic aldehydes and their derivatives</t>
  </si>
  <si>
    <t>Polycyclic, aromatic aldehydes and their derivatives</t>
  </si>
  <si>
    <t>Aliphatic alcohols and their derivatives</t>
  </si>
  <si>
    <t>Solvent and other product use</t>
  </si>
  <si>
    <t xml:space="preserve">HFCs </t>
  </si>
  <si>
    <t>HFCs</t>
  </si>
  <si>
    <t xml:space="preserve">PFCs </t>
  </si>
  <si>
    <t>PFCs</t>
  </si>
  <si>
    <t>Total energy</t>
  </si>
  <si>
    <t xml:space="preserve">Spalanie paliw </t>
  </si>
  <si>
    <t>Combustion of fuels</t>
  </si>
  <si>
    <t xml:space="preserve">transport </t>
  </si>
  <si>
    <t xml:space="preserve">w tym: przemysł energetyczny </t>
  </si>
  <si>
    <t xml:space="preserve">Emisja lotna z paliw </t>
  </si>
  <si>
    <t>Volatile emission from fuels</t>
  </si>
  <si>
    <t xml:space="preserve">Produkty mineralne </t>
  </si>
  <si>
    <t>Mineral products</t>
  </si>
  <si>
    <t>38.2</t>
  </si>
  <si>
    <t xml:space="preserve">Arsen </t>
  </si>
  <si>
    <t>Arsenic</t>
  </si>
  <si>
    <t xml:space="preserve">Chrom </t>
  </si>
  <si>
    <t>Chromium</t>
  </si>
  <si>
    <t xml:space="preserve">Cynk </t>
  </si>
  <si>
    <t>Zinc</t>
  </si>
  <si>
    <t xml:space="preserve">Kadm </t>
  </si>
  <si>
    <t>Cadmium</t>
  </si>
  <si>
    <t xml:space="preserve">Miedź </t>
  </si>
  <si>
    <t>Copper</t>
  </si>
  <si>
    <t xml:space="preserve">Nikiel. </t>
  </si>
  <si>
    <t>Nickel</t>
  </si>
  <si>
    <t xml:space="preserve">Ołów </t>
  </si>
  <si>
    <t>Lead</t>
  </si>
  <si>
    <t xml:space="preserve">Rtęć </t>
  </si>
  <si>
    <t>Mercury</t>
  </si>
  <si>
    <t>TOTAL EMISSION OF HEAVY METALS</t>
  </si>
  <si>
    <t xml:space="preserve">Węgiel kamienny </t>
  </si>
  <si>
    <t xml:space="preserve">Węgiel brunatny </t>
  </si>
  <si>
    <t xml:space="preserve">Ropa  naftowa </t>
  </si>
  <si>
    <t xml:space="preserve">Gaz ziemny </t>
  </si>
  <si>
    <t xml:space="preserve">Torf i drewno opałowe </t>
  </si>
  <si>
    <t>Hard coal</t>
  </si>
  <si>
    <t>Lignite</t>
  </si>
  <si>
    <t>Crude oil</t>
  </si>
  <si>
    <t>Natural gas</t>
  </si>
  <si>
    <t xml:space="preserve">Ropa naftowa </t>
  </si>
  <si>
    <t xml:space="preserve">Gaz ziemny wysokometanowy </t>
  </si>
  <si>
    <t xml:space="preserve">Gaz ziemny zaazotowany </t>
  </si>
  <si>
    <t xml:space="preserve">Koks i półkoks </t>
  </si>
  <si>
    <t>O G Ó Ł E M</t>
  </si>
  <si>
    <t>20.5</t>
  </si>
  <si>
    <t>21.2</t>
  </si>
  <si>
    <t>22.1</t>
  </si>
  <si>
    <t>22.2</t>
  </si>
  <si>
    <t>23.1</t>
  </si>
  <si>
    <t>23.4</t>
  </si>
  <si>
    <t>23.5</t>
  </si>
  <si>
    <t>25.9</t>
  </si>
  <si>
    <t>27.1</t>
  </si>
  <si>
    <t>27.4</t>
  </si>
  <si>
    <t>28.2</t>
  </si>
  <si>
    <t>28.3</t>
  </si>
  <si>
    <t>28.9</t>
  </si>
  <si>
    <t>29.1</t>
  </si>
  <si>
    <t>30.1</t>
  </si>
  <si>
    <t>30.2</t>
  </si>
  <si>
    <t>31.0</t>
  </si>
  <si>
    <t>35.1</t>
  </si>
  <si>
    <t>35.3</t>
  </si>
  <si>
    <t>Rafinerie</t>
  </si>
  <si>
    <t>Refineries</t>
  </si>
  <si>
    <t>Commercial and institutional plants</t>
  </si>
  <si>
    <t>Households</t>
  </si>
  <si>
    <t>Agriculture, forestry, and other</t>
  </si>
  <si>
    <t>Procesy spalania w przemyśle</t>
  </si>
  <si>
    <t>Combustion in industry</t>
  </si>
  <si>
    <t>Transport drogowy</t>
  </si>
  <si>
    <t>Road transport</t>
  </si>
  <si>
    <t>transport</t>
  </si>
  <si>
    <t>Chlorowcopochodne węglowodorów: związki typu HCFC</t>
  </si>
  <si>
    <t>Zagospodarowanie odpadów</t>
  </si>
  <si>
    <t>Waste management</t>
  </si>
  <si>
    <t>Rolnictwo</t>
  </si>
  <si>
    <t>gospodarka odchodami</t>
  </si>
  <si>
    <t>manure management</t>
  </si>
  <si>
    <t xml:space="preserve"> </t>
  </si>
  <si>
    <t xml:space="preserve">Inne </t>
  </si>
  <si>
    <t>Other</t>
  </si>
  <si>
    <t>T O T A L</t>
  </si>
  <si>
    <t>Niemetanowe lotne związki organiczne</t>
  </si>
  <si>
    <t>Volatile nonmethane organic compounds</t>
  </si>
  <si>
    <t>Tlenki azotu</t>
  </si>
  <si>
    <t>Nitrogen oxides</t>
  </si>
  <si>
    <t>Ołów</t>
  </si>
  <si>
    <t>Zakłady emitujące zanieczyszczenia pyłowe ogółem</t>
  </si>
  <si>
    <t>Total plants emitting particulates pollutants</t>
  </si>
  <si>
    <t>posiadające urządzenia do redukcji zanieczyszczeń</t>
  </si>
  <si>
    <t>with pollutant reduction systems</t>
  </si>
  <si>
    <t>o stopniu redukcji wytworzonych zanieczyszczeń:</t>
  </si>
  <si>
    <t>with the degree of pollutant reduction of:</t>
  </si>
  <si>
    <t>10,0 % i mniej</t>
  </si>
  <si>
    <t>10.0 % and less</t>
  </si>
  <si>
    <t>90,1% i więcej</t>
  </si>
  <si>
    <t>90.1% and more</t>
  </si>
  <si>
    <t>nieposiadające urządzeń do redukcji zanieczyszczeń</t>
  </si>
  <si>
    <t>without pollutant reduction system</t>
  </si>
  <si>
    <t>Zakłady emitujące zanieczyszczenia gazowe ogółem</t>
  </si>
  <si>
    <t>Total plants emitting gaseous pollutants</t>
  </si>
  <si>
    <t xml:space="preserve">P O L S K A </t>
  </si>
  <si>
    <t xml:space="preserve">Czterochlorek węgla </t>
  </si>
  <si>
    <t xml:space="preserve">Substancje HCFCs ogółem </t>
  </si>
  <si>
    <t>Total HCFCs substances</t>
  </si>
  <si>
    <t xml:space="preserve">HCFC-123 </t>
  </si>
  <si>
    <t>HCFC-123</t>
  </si>
  <si>
    <t xml:space="preserve">HCFC-124 </t>
  </si>
  <si>
    <t>HCFC-124</t>
  </si>
  <si>
    <t xml:space="preserve">HCFC-141b </t>
  </si>
  <si>
    <t>HCFC-141b</t>
  </si>
  <si>
    <t xml:space="preserve">HCFC-142b </t>
  </si>
  <si>
    <t>HCFC-142b</t>
  </si>
  <si>
    <t xml:space="preserve">Bromometan </t>
  </si>
  <si>
    <t>Bromomethane</t>
  </si>
  <si>
    <t xml:space="preserve">Bromochlorometan </t>
  </si>
  <si>
    <t>Bromochloromethane</t>
  </si>
  <si>
    <t>I</t>
  </si>
  <si>
    <t>II</t>
  </si>
  <si>
    <t>III</t>
  </si>
  <si>
    <t>IV</t>
  </si>
  <si>
    <t>V</t>
  </si>
  <si>
    <t>VI</t>
  </si>
  <si>
    <t>VII</t>
  </si>
  <si>
    <t>VIII</t>
  </si>
  <si>
    <t>IX</t>
  </si>
  <si>
    <t>X</t>
  </si>
  <si>
    <t>XI</t>
  </si>
  <si>
    <t>XII</t>
  </si>
  <si>
    <t xml:space="preserve">1963 </t>
  </si>
  <si>
    <t xml:space="preserve">1965 </t>
  </si>
  <si>
    <t xml:space="preserve">1970 </t>
  </si>
  <si>
    <t xml:space="preserve">1975 </t>
  </si>
  <si>
    <t xml:space="preserve">1980 </t>
  </si>
  <si>
    <t xml:space="preserve">1985 </t>
  </si>
  <si>
    <t xml:space="preserve">1990 </t>
  </si>
  <si>
    <t xml:space="preserve">1995 </t>
  </si>
  <si>
    <t xml:space="preserve">2000 </t>
  </si>
  <si>
    <t xml:space="preserve">2005 </t>
  </si>
  <si>
    <t xml:space="preserve">2010 </t>
  </si>
  <si>
    <t xml:space="preserve">Styczeń </t>
  </si>
  <si>
    <t>a</t>
  </si>
  <si>
    <t>January</t>
  </si>
  <si>
    <t>b</t>
  </si>
  <si>
    <t>c</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</si>
  <si>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</si>
  <si>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</si>
  <si>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</si>
  <si>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</si>
  <si>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</si>
  <si>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</si>
  <si>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</si>
  <si>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</si>
  <si>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</si>
  <si>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</si>
  <si>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</si>
  <si>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</si>
  <si>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</si>
  <si>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</si>
  <si>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</si>
  <si>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</si>
  <si>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</si>
  <si>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</si>
  <si>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</si>
  <si>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</si>
  <si>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</si>
  <si>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</si>
  <si>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t>ŁEBA</t>
  </si>
  <si>
    <t>LEGIONOWO</t>
  </si>
  <si>
    <t>ZAKOPANE</t>
  </si>
  <si>
    <t>BELSK</t>
  </si>
  <si>
    <t xml:space="preserve">Puszcza Borecka, Diabla Góra </t>
  </si>
  <si>
    <t xml:space="preserve">Jarczew </t>
  </si>
  <si>
    <t xml:space="preserve">Śnieżka </t>
  </si>
  <si>
    <t>pH</t>
  </si>
  <si>
    <t>Aglomeracja poznańska</t>
  </si>
  <si>
    <t>Go to the contents</t>
  </si>
  <si>
    <t>T A B L I C E</t>
  </si>
  <si>
    <t>T A B L E S</t>
  </si>
  <si>
    <t>Dział 4.</t>
  </si>
  <si>
    <t>Chapter 4.</t>
  </si>
  <si>
    <t xml:space="preserve"> ZANIECZYSZCZENIE I OCHRONA POWIETRZA</t>
  </si>
  <si>
    <t>POLLUTION AND PROTECTION OF AIR</t>
  </si>
  <si>
    <t>CONTENTS</t>
  </si>
  <si>
    <t>TOTAL CONSUMPTION OF PRIMARY ENERGY COMMODITIES IN THE NATIONAL ECONOMY</t>
  </si>
  <si>
    <t>&lt; POWRÓT</t>
  </si>
  <si>
    <t>&lt; BACK</t>
  </si>
  <si>
    <t>ZUŻYCIE OGÓŁEM NOŚNIKÓW ENERGII PIERWOTNEJ W GOSPODARCE NARODOWEJ</t>
  </si>
  <si>
    <t>DOMESTIC CONSUMPTION OF BASIC FUELS IN THE NATIONAL ECONOMY</t>
  </si>
  <si>
    <t>ZUŻYCIE KRAJOWE PODSTAWOWYCH PALIW W GOSPODARCE NARODOWEJ</t>
  </si>
  <si>
    <t>PRODUCTION AND CONSUMPTION OF RENEWABLE ENERGY BY GENERATION SOURCES</t>
  </si>
  <si>
    <t>PRODUKCJA I ZUŻYCIE ENERGII ODNAWIALNEJ WEDŁUG ŹRÓDEŁ WYTWARZANIA</t>
  </si>
  <si>
    <t>CAŁKOWITA EMISJA GŁÓWNYCH ZANIECZYSZCZEŃ POWIETRZA</t>
  </si>
  <si>
    <t>CAŁKOWITA EMISJA DWUTLENKU SIARKI, TLENKÓW AZOTU I PYŁÓW</t>
  </si>
  <si>
    <t>CAŁKOWITA EMISJA GAZÓW CIEPLARNIANYCH</t>
  </si>
  <si>
    <t>Użytkowanie gruntów, zmiany</t>
  </si>
  <si>
    <t>użytkowania gruntów i leśnictwo</t>
  </si>
  <si>
    <t xml:space="preserve">CAŁKOWITA EMISJA  METALI CIĘŻKICH </t>
  </si>
  <si>
    <t>Procesy spalania w sektorze produkcji</t>
  </si>
  <si>
    <t>i transformacji energii</t>
  </si>
  <si>
    <t>Of which:</t>
  </si>
  <si>
    <t>POJAZDY SAMOCHODOWE I CIĄGNIKI</t>
  </si>
  <si>
    <t>ROAD VEHICLES AND TRACTORS</t>
  </si>
  <si>
    <t>up to 3500 kg</t>
  </si>
  <si>
    <t xml:space="preserve">Cars other than passenger ones with total mass </t>
  </si>
  <si>
    <t>Emission: in thousand tonnes</t>
  </si>
  <si>
    <t>Plants: in absolute numbers</t>
  </si>
  <si>
    <t>ZAKŁADY SZCZEGÓLNIE UCIĄŻLIWE DLA CZYSTOŚCI POWIETRZA WEDŁUG WIELKOŚCI EMISJI</t>
  </si>
  <si>
    <t xml:space="preserve">POLLUTANTS </t>
  </si>
  <si>
    <t>SUBSTANCES</t>
  </si>
  <si>
    <t>RODZAJU SUBSTANCJI</t>
  </si>
  <si>
    <t>Chlorek winylu (w fazie gazowej)</t>
  </si>
  <si>
    <t xml:space="preserve">Chlorowcopochodne weglowodorów: CFC-11, CFC-12, </t>
  </si>
  <si>
    <t>CFC-13, CFC-111, CFC-112, CFC-113, CFC-114, CFC-</t>
  </si>
  <si>
    <t>215, CFC-216, CFC-217</t>
  </si>
  <si>
    <t>115, CFC-211, CFC-212, CFC-213, CFC-214, CFC-</t>
  </si>
  <si>
    <t xml:space="preserve">Halogen-derived hydrocarbons: CFC-11, CFC-12, </t>
  </si>
  <si>
    <t xml:space="preserve">CFC-13, CFC-111, CFC-112, CFC-113, CFC-114, </t>
  </si>
  <si>
    <t>CFC-215, CFC-216, CFC-217</t>
  </si>
  <si>
    <t xml:space="preserve">CFC-115, CFC-211, CFC-212, CFC-213, CFC-214, </t>
  </si>
  <si>
    <t xml:space="preserve">EMISJA ZANIECZYSZCZEŃ POWIETRZA Z ZAKŁADÓW SZCZEGÓLNIE UCIĄŻLIWYCH WEDŁUG  </t>
  </si>
  <si>
    <t xml:space="preserve">ZANIECZYSZCZENIA ZATRZYMANE I ZNEUTRALIZOWANE W URZĄDZENIACH OCZYSZCZAJĄCYCH </t>
  </si>
  <si>
    <t>TOTAL OZONE CONTENT IN THE ATMOSPHERE</t>
  </si>
  <si>
    <t>CAŁKOWITA ZAWARTOŚĆ OZONU W ATMOSFERZE</t>
  </si>
  <si>
    <t>Ź r ó d ł o: dane Głównego Inspektoratu Ochrony Środowiska uzyskane w ramach Państwowego Monitoringu Środowiska.</t>
  </si>
  <si>
    <t>ZANIECZYSZCZENIA ATMOSFERY ORAZ W AGLOMERACJI MIEJSKO-PRZEMYSŁOWEJ</t>
  </si>
  <si>
    <t xml:space="preserve">CHEMICAL COMPOSITION OF ATMOSPHERIC PRECIPITATION IN THE BACKGROUND AIR POLLUTION MONITORING </t>
  </si>
  <si>
    <t xml:space="preserve">AREAS AS WELL AS IN URBAN-INDUSTRIAL AGGLOMERATION </t>
  </si>
  <si>
    <t>Ź r ó d ł o: dane Głównego Inspektoratu Ochrony Środowiska z badań prowadzonych w ramach Państwowego Monitoringu Środowiska, uzyskane przez Instytut Meteorologii i Gospodarki Wodnej - Państwowy Instytut Badawczy oraz Instytut Ochrony Środowiska - Państwowy Instytut Badawczy, finansowane przez Narodowy Fundusz Ochrony Środowiska i Gospodarki Wodnej.</t>
  </si>
  <si>
    <t xml:space="preserve">SKŁAD CHEMICZNY OPADÓW ATMOSFERYCZNYCH W REJONACH MONITORINGU TŁA </t>
  </si>
  <si>
    <t xml:space="preserve">WET DEPOSITIONS OF SULPHUR, NITROGEN AND HYDROGEN IONS IN THE BACKGROUND AIR </t>
  </si>
  <si>
    <t xml:space="preserve">POLLUTION MONITORING AREAS AS WELL AS IN URBAN-INDUSTRIAL AGGLOMERATION </t>
  </si>
  <si>
    <t xml:space="preserve">MOKRA DEPOZYCJA SIARKI, AZOTU I JONÓW WODORU W REJONACH MONITORINGU TŁA </t>
  </si>
  <si>
    <t>TOTAL EMISSION OF MAIN AIR POLLUTANTS</t>
  </si>
  <si>
    <t>TOTAL EMISSION OF GREENHOUSE GASES</t>
  </si>
  <si>
    <t>EMISJA ZANIECZYSZCZEŃ ZE ŚRODKÓW TRANSPORTU DROGOWEGO</t>
  </si>
  <si>
    <t>Akrylonitryl (areozol)</t>
  </si>
  <si>
    <t>06.1</t>
  </si>
  <si>
    <t>06.2</t>
  </si>
  <si>
    <t>–</t>
  </si>
  <si>
    <t>PLANTS OF SIGNIFICANT NUISANCE TO AIR QUALITY EMITTING AIR POLLUTANTS BY THE SIZE OF PARTICULATES</t>
  </si>
  <si>
    <t xml:space="preserve">PLANTS OF SIGNIFICANT NUISANCE TO AIR QUALITY EMITTING AIR POLLUTANTS BY THE QUANTITY OF GASEOUS POLLUTANTS </t>
  </si>
  <si>
    <t>Pyły węglowo-grafitowe, sadza</t>
  </si>
  <si>
    <t xml:space="preserve">AIR POLLUTANTS EMISSION FROM PLANTS OF SIGNIFICANT NUISANCE TO AIR QUALITY BY TYPES OF </t>
  </si>
  <si>
    <t>PLANTS OF SIGNIFICANT NUISANCE TO AIR QUALITY BY EMISSION SIZE</t>
  </si>
  <si>
    <t xml:space="preserve">PLANTS OF SIGNIFICANT NUISANCE TO AIR QUALITY BY REDUCTION DEGREE OF GENERATED </t>
  </si>
  <si>
    <t xml:space="preserve">CITIIES WITH HIGH ENVIRONMENTAL THREAT OF AIR POLLUTANTS EMISSION FROM PLANTS </t>
  </si>
  <si>
    <t xml:space="preserve">EMISSION AND AIR POLLUTANT REDUCTION FROM PLANTS OF SIGNIFICANT NUISANCE TO AIR QUALITY </t>
  </si>
  <si>
    <t>Przejdź do spisu tablic</t>
  </si>
  <si>
    <t>SPIS TABLIC</t>
  </si>
  <si>
    <t>Procesy spalania w sektorze produkcji i transformacji</t>
  </si>
  <si>
    <t>energii</t>
  </si>
  <si>
    <t>P O L A N D</t>
  </si>
  <si>
    <t>.</t>
  </si>
  <si>
    <t>Gazy fluorowane:</t>
  </si>
  <si>
    <t xml:space="preserve">Fluorinated gases: </t>
  </si>
  <si>
    <t>−</t>
  </si>
  <si>
    <t>Industrial processes and product use</t>
  </si>
  <si>
    <t>Enteric fermentation</t>
  </si>
  <si>
    <t xml:space="preserve">Gospodarka odchodami </t>
  </si>
  <si>
    <t>Manure management</t>
  </si>
  <si>
    <t>Agricultural soils</t>
  </si>
  <si>
    <t>Field burning of agricultural residues</t>
  </si>
  <si>
    <t>Liming</t>
  </si>
  <si>
    <t>Urea application</t>
  </si>
  <si>
    <t>Solid waste disposal</t>
  </si>
  <si>
    <t>Biological treatment of solid waste</t>
  </si>
  <si>
    <t>Incineration and open burning of waste</t>
  </si>
  <si>
    <t>Waste water treatment and discharge</t>
  </si>
  <si>
    <t>Procesy przemysłowe</t>
  </si>
  <si>
    <t xml:space="preserve">
i stosowanie produktów</t>
  </si>
  <si>
    <t>Spalanie resztek roślinnych</t>
  </si>
  <si>
    <t xml:space="preserve">Wapnowanie </t>
  </si>
  <si>
    <t>Stosowanie mocznika</t>
  </si>
  <si>
    <t xml:space="preserve">Biologiczne oczyszczanie odpadów </t>
  </si>
  <si>
    <t>a Some data have been changed (re-calculated) in relation to the data published in the previous edition of the publication</t>
  </si>
  <si>
    <t>2014 do 1963-2013</t>
  </si>
  <si>
    <t>2014 to 1963-2013</t>
  </si>
  <si>
    <t>Głogów</t>
  </si>
  <si>
    <t>Bydgoszcz</t>
  </si>
  <si>
    <t>Piotrków Trybunalski</t>
  </si>
  <si>
    <t>Tarnów</t>
  </si>
  <si>
    <t>Trzebinia</t>
  </si>
  <si>
    <t>Zakopane</t>
  </si>
  <si>
    <t>Jasło</t>
  </si>
  <si>
    <t>Dąbrowa Górnicza</t>
  </si>
  <si>
    <t>Zabrze</t>
  </si>
  <si>
    <t>-</t>
  </si>
  <si>
    <t>2015</t>
  </si>
  <si>
    <t>2015 to 1963-2014</t>
  </si>
  <si>
    <t>Bogatynia</t>
  </si>
  <si>
    <t>Rybnik</t>
  </si>
  <si>
    <t>Łaziska Górne</t>
  </si>
  <si>
    <t>Będzin</t>
  </si>
  <si>
    <t>Kwidzyn</t>
  </si>
  <si>
    <t>Puławy</t>
  </si>
  <si>
    <t>Skawina</t>
  </si>
  <si>
    <t>Kędzierzyn-Koźle</t>
  </si>
  <si>
    <t>Zdzieszowice</t>
  </si>
  <si>
    <t>Janikowo</t>
  </si>
  <si>
    <t>Stalowa Wola</t>
  </si>
  <si>
    <t>Małogoszcz</t>
  </si>
  <si>
    <t>Legnica</t>
  </si>
  <si>
    <t>Czechowice-Dziedzice</t>
  </si>
  <si>
    <t>Oświęcim</t>
  </si>
  <si>
    <t>Miasteczko Śląskie</t>
  </si>
  <si>
    <t>Siechnice</t>
  </si>
  <si>
    <t>Żary</t>
  </si>
  <si>
    <t>Nowa Sarzyna</t>
  </si>
  <si>
    <t>Kostrzyn nad Odrą</t>
  </si>
  <si>
    <t>Ostrowiec Świętokrzyski</t>
  </si>
  <si>
    <t>Radlin</t>
  </si>
  <si>
    <t>Mielec</t>
  </si>
  <si>
    <t>Szczecinek</t>
  </si>
  <si>
    <t>Zawiercie</t>
  </si>
  <si>
    <t>Czarnków</t>
  </si>
  <si>
    <t>Gołdap</t>
  </si>
  <si>
    <t>2016</t>
  </si>
  <si>
    <t>Jelenia Góra</t>
  </si>
  <si>
    <t>Ostróda</t>
  </si>
  <si>
    <t xml:space="preserve">Parowanie paliw </t>
  </si>
  <si>
    <t>Grajewo</t>
  </si>
  <si>
    <t>Brzeg Dolny</t>
  </si>
  <si>
    <t>09.1</t>
  </si>
  <si>
    <t>09.9</t>
  </si>
  <si>
    <t>10.6</t>
  </si>
  <si>
    <t>10.7</t>
  </si>
  <si>
    <t>10.9</t>
  </si>
  <si>
    <t>12.0</t>
  </si>
  <si>
    <t>13.3</t>
  </si>
  <si>
    <t>13.9</t>
  </si>
  <si>
    <t>16.1</t>
  </si>
  <si>
    <t>18.1</t>
  </si>
  <si>
    <t>20.6</t>
  </si>
  <si>
    <t>23.2</t>
  </si>
  <si>
    <t>23.3</t>
  </si>
  <si>
    <t>23.9</t>
  </si>
  <si>
    <t>25.3</t>
  </si>
  <si>
    <t>25.4</t>
  </si>
  <si>
    <t>25.6</t>
  </si>
  <si>
    <t>27.3</t>
  </si>
  <si>
    <t>27.5</t>
  </si>
  <si>
    <t>27.9</t>
  </si>
  <si>
    <t>28.1</t>
  </si>
  <si>
    <t>28.4</t>
  </si>
  <si>
    <t>29.2</t>
  </si>
  <si>
    <t>29.3</t>
  </si>
  <si>
    <t>30.3</t>
  </si>
  <si>
    <t>30.4</t>
  </si>
  <si>
    <t>32.3</t>
  </si>
  <si>
    <t>32.5</t>
  </si>
  <si>
    <t>33.1</t>
  </si>
  <si>
    <t>35.2</t>
  </si>
  <si>
    <t>36.0</t>
  </si>
  <si>
    <t>37.0</t>
  </si>
  <si>
    <t>38.1</t>
  </si>
  <si>
    <t>38.3</t>
  </si>
  <si>
    <t>41.1</t>
  </si>
  <si>
    <t>41.2</t>
  </si>
  <si>
    <t>42.1</t>
  </si>
  <si>
    <t>43.2</t>
  </si>
  <si>
    <t>Horyniec-Zdrój</t>
  </si>
  <si>
    <t>Iwonicz-Zdrój</t>
  </si>
  <si>
    <t>Połczyn-Zdrój</t>
  </si>
  <si>
    <t>Zgierz</t>
  </si>
  <si>
    <t>42.2</t>
  </si>
  <si>
    <t xml:space="preserve">Gospodarstwa domowe </t>
  </si>
  <si>
    <t>NOx</t>
  </si>
  <si>
    <t>PM</t>
  </si>
  <si>
    <t xml:space="preserve">2017 </t>
  </si>
  <si>
    <t xml:space="preserve">2011 </t>
  </si>
  <si>
    <t xml:space="preserve">2012 </t>
  </si>
  <si>
    <t xml:space="preserve">2013 </t>
  </si>
  <si>
    <t xml:space="preserve">2014 </t>
  </si>
  <si>
    <t xml:space="preserve">2001 do 1963-2000 </t>
  </si>
  <si>
    <t>2001 to 1963-2000</t>
  </si>
  <si>
    <t xml:space="preserve">2002 do 1963-2001 </t>
  </si>
  <si>
    <t>2002 to 1963-2001</t>
  </si>
  <si>
    <t xml:space="preserve">2003 do 1963-2002 </t>
  </si>
  <si>
    <t>2003 to 1963-2002</t>
  </si>
  <si>
    <t xml:space="preserve">2004 do 1963-2003 </t>
  </si>
  <si>
    <t>2004 to 1963-2003</t>
  </si>
  <si>
    <t xml:space="preserve">2006 do 1963-2005 </t>
  </si>
  <si>
    <t>2006 to 1963-2005</t>
  </si>
  <si>
    <t>2007 do 1963-2006</t>
  </si>
  <si>
    <t>2007 to 1963-2006</t>
  </si>
  <si>
    <t>2008 do 1963-2007</t>
  </si>
  <si>
    <t>2008 to 1963-2007</t>
  </si>
  <si>
    <t>2009 do 1963-2008</t>
  </si>
  <si>
    <t>2009 to 1963-2008</t>
  </si>
  <si>
    <t>2011 do 1963-2010</t>
  </si>
  <si>
    <t>2011 to 1963-2010</t>
  </si>
  <si>
    <t>2012 do 1963-2011</t>
  </si>
  <si>
    <t>2012 to 1963-2011</t>
  </si>
  <si>
    <t>2013 do 1963-2012</t>
  </si>
  <si>
    <t>2013 to 1963-2012</t>
  </si>
  <si>
    <t>2015 do 1963-2014</t>
  </si>
  <si>
    <t>2016 do 1963-2015</t>
  </si>
  <si>
    <t>2016 to 1963-2015</t>
  </si>
  <si>
    <t>2017 do 1963-2016</t>
  </si>
  <si>
    <t>2017 to 1963-2016</t>
  </si>
  <si>
    <t>Wrocław</t>
  </si>
  <si>
    <t>Kłodzko</t>
  </si>
  <si>
    <t>Toruń</t>
  </si>
  <si>
    <t>Lublin</t>
  </si>
  <si>
    <t>Łódź</t>
  </si>
  <si>
    <t>Radomsko</t>
  </si>
  <si>
    <t>Warszawa</t>
  </si>
  <si>
    <t>Radom</t>
  </si>
  <si>
    <t>Opole</t>
  </si>
  <si>
    <t>Olesno</t>
  </si>
  <si>
    <t>Nisko</t>
  </si>
  <si>
    <t>Przemyśl</t>
  </si>
  <si>
    <t>Gdańsk</t>
  </si>
  <si>
    <t>Gdynia</t>
  </si>
  <si>
    <t>Kościerzyna</t>
  </si>
  <si>
    <t>Lębork</t>
  </si>
  <si>
    <t>Słupsk</t>
  </si>
  <si>
    <t>Cieszyn</t>
  </si>
  <si>
    <t>Elbląg</t>
  </si>
  <si>
    <t>Ełk</t>
  </si>
  <si>
    <t>Kalisz</t>
  </si>
  <si>
    <t>Ź r ó d ł o: dane Krajowego Ośrodka Bilansowania i Zarządzania Emisjami – Instytutu Ochrony Środowiska – PIB.</t>
  </si>
  <si>
    <r>
      <t>O G Ó Ł E M</t>
    </r>
    <r>
      <rPr>
        <sz val="9"/>
        <rFont val="Arial"/>
        <family val="2"/>
        <charset val="238"/>
      </rPr>
      <t xml:space="preserve"> </t>
    </r>
  </si>
  <si>
    <r>
      <t>Energia łącznie</t>
    </r>
    <r>
      <rPr>
        <sz val="9"/>
        <rFont val="Arial"/>
        <family val="2"/>
        <charset val="238"/>
      </rPr>
      <t xml:space="preserve"> </t>
    </r>
  </si>
  <si>
    <r>
      <t>Rolnictwo</t>
    </r>
    <r>
      <rPr>
        <sz val="9"/>
        <rFont val="Arial"/>
        <family val="2"/>
        <charset val="238"/>
      </rPr>
      <t xml:space="preserve"> </t>
    </r>
  </si>
  <si>
    <r>
      <t>Odpady</t>
    </r>
    <r>
      <rPr>
        <sz val="9"/>
        <rFont val="Arial"/>
        <family val="2"/>
        <charset val="238"/>
      </rPr>
      <t xml:space="preserve"> </t>
    </r>
  </si>
  <si>
    <r>
      <t>CO</t>
    </r>
    <r>
      <rPr>
        <vertAlign val="subscript"/>
        <sz val="9"/>
        <rFont val="Arial"/>
        <family val="2"/>
        <charset val="238"/>
      </rPr>
      <t>2</t>
    </r>
  </si>
  <si>
    <r>
      <t>CH</t>
    </r>
    <r>
      <rPr>
        <vertAlign val="subscript"/>
        <sz val="9"/>
        <rFont val="Arial"/>
        <family val="2"/>
        <charset val="238"/>
      </rPr>
      <t>4</t>
    </r>
  </si>
  <si>
    <r>
      <t>N</t>
    </r>
    <r>
      <rPr>
        <vertAlign val="subscript"/>
        <sz val="9"/>
        <rFont val="Arial"/>
        <family val="2"/>
        <charset val="238"/>
      </rPr>
      <t>2</t>
    </r>
    <r>
      <rPr>
        <sz val="9"/>
        <rFont val="Arial"/>
        <family val="2"/>
        <charset val="238"/>
      </rPr>
      <t>O</t>
    </r>
  </si>
  <si>
    <r>
      <t>SO</t>
    </r>
    <r>
      <rPr>
        <vertAlign val="subscript"/>
        <sz val="9"/>
        <rFont val="Arial"/>
        <family val="2"/>
        <charset val="238"/>
      </rPr>
      <t>2</t>
    </r>
  </si>
  <si>
    <r>
      <t>μg/m</t>
    </r>
    <r>
      <rPr>
        <vertAlign val="superscript"/>
        <sz val="9"/>
        <rFont val="Arial"/>
        <family val="2"/>
        <charset val="238"/>
      </rPr>
      <t>3</t>
    </r>
  </si>
  <si>
    <r>
      <t>μg/m</t>
    </r>
    <r>
      <rPr>
        <vertAlign val="superscript"/>
        <sz val="9"/>
        <rFont val="Arial"/>
        <family val="2"/>
        <charset val="238"/>
      </rPr>
      <t>3</t>
    </r>
    <r>
      <rPr>
        <b/>
        <sz val="9"/>
        <rFont val="Arial"/>
        <family val="2"/>
        <charset val="238"/>
      </rPr>
      <t>×</t>
    </r>
    <r>
      <rPr>
        <sz val="9"/>
        <rFont val="Arial"/>
        <family val="2"/>
        <charset val="238"/>
      </rPr>
      <t>h</t>
    </r>
  </si>
  <si>
    <r>
      <t xml:space="preserve">~1000
</t>
    </r>
    <r>
      <rPr>
        <sz val="9"/>
        <rFont val="Arial"/>
        <family val="2"/>
        <charset val="238"/>
      </rPr>
      <t>700</t>
    </r>
  </si>
  <si>
    <r>
      <t xml:space="preserve">700
</t>
    </r>
    <r>
      <rPr>
        <sz val="9"/>
        <rFont val="Arial"/>
        <family val="2"/>
        <charset val="238"/>
      </rPr>
      <t>500</t>
    </r>
  </si>
  <si>
    <r>
      <t xml:space="preserve">500
</t>
    </r>
    <r>
      <rPr>
        <sz val="9"/>
        <rFont val="Arial"/>
        <family val="2"/>
        <charset val="238"/>
      </rPr>
      <t>300</t>
    </r>
  </si>
  <si>
    <r>
      <t xml:space="preserve">300
</t>
    </r>
    <r>
      <rPr>
        <sz val="9"/>
        <rFont val="Arial"/>
        <family val="2"/>
        <charset val="238"/>
      </rPr>
      <t>200</t>
    </r>
  </si>
  <si>
    <r>
      <t xml:space="preserve">200
</t>
    </r>
    <r>
      <rPr>
        <sz val="9"/>
        <rFont val="Arial"/>
        <family val="2"/>
        <charset val="238"/>
      </rPr>
      <t>150</t>
    </r>
  </si>
  <si>
    <r>
      <t xml:space="preserve">150
</t>
    </r>
    <r>
      <rPr>
        <sz val="9"/>
        <rFont val="Arial"/>
        <family val="2"/>
        <charset val="238"/>
      </rPr>
      <t>100</t>
    </r>
  </si>
  <si>
    <r>
      <t xml:space="preserve">100
</t>
    </r>
    <r>
      <rPr>
        <sz val="9"/>
        <rFont val="Arial"/>
        <family val="2"/>
        <charset val="238"/>
      </rPr>
      <t>70</t>
    </r>
  </si>
  <si>
    <r>
      <t xml:space="preserve">70
</t>
    </r>
    <r>
      <rPr>
        <sz val="9"/>
        <rFont val="Arial"/>
        <family val="2"/>
        <charset val="238"/>
      </rPr>
      <t>50</t>
    </r>
  </si>
  <si>
    <r>
      <t xml:space="preserve">50
</t>
    </r>
    <r>
      <rPr>
        <sz val="9"/>
        <rFont val="Arial"/>
        <family val="2"/>
        <charset val="238"/>
      </rPr>
      <t>30</t>
    </r>
  </si>
  <si>
    <r>
      <t xml:space="preserve">30
</t>
    </r>
    <r>
      <rPr>
        <sz val="9"/>
        <rFont val="Arial"/>
        <family val="2"/>
        <charset val="238"/>
      </rPr>
      <t>20</t>
    </r>
  </si>
  <si>
    <r>
      <t xml:space="preserve">20
</t>
    </r>
    <r>
      <rPr>
        <sz val="9"/>
        <rFont val="Arial"/>
        <family val="2"/>
        <charset val="238"/>
      </rPr>
      <t>10</t>
    </r>
  </si>
  <si>
    <r>
      <t xml:space="preserve">10
</t>
    </r>
    <r>
      <rPr>
        <sz val="9"/>
        <rFont val="Arial"/>
        <family val="2"/>
        <charset val="238"/>
      </rPr>
      <t>00</t>
    </r>
  </si>
  <si>
    <t xml:space="preserve">Samochody ciężarowe o masie całkowitej </t>
  </si>
  <si>
    <t xml:space="preserve">Heavy duty vehicles with total mass over 3500 kg </t>
  </si>
  <si>
    <t xml:space="preserve">and buses </t>
  </si>
  <si>
    <t>Sopot</t>
  </si>
  <si>
    <t>Świnoujście</t>
  </si>
  <si>
    <t>Duszniki-Zdroj</t>
  </si>
  <si>
    <t xml:space="preserve">O G Ó Ł E M </t>
  </si>
  <si>
    <t>2018</t>
  </si>
  <si>
    <t>przemysł wytwórczy</t>
  </si>
  <si>
    <t>i budowlany ................................</t>
  </si>
  <si>
    <t>construction</t>
  </si>
  <si>
    <t xml:space="preserve">manufacturing industry and </t>
  </si>
  <si>
    <t>do 2 lat</t>
  </si>
  <si>
    <t>W wieku:</t>
  </si>
  <si>
    <t>Aged to:</t>
  </si>
  <si>
    <t>up to 2 years</t>
  </si>
  <si>
    <r>
      <t xml:space="preserve">Motocykle i motorowery </t>
    </r>
    <r>
      <rPr>
        <i/>
        <vertAlign val="superscript"/>
        <sz val="9"/>
        <rFont val="Arial"/>
        <family val="2"/>
        <charset val="238"/>
      </rPr>
      <t/>
    </r>
  </si>
  <si>
    <t>Motocycles and mopeds</t>
  </si>
  <si>
    <t>Samochody inne, niż osobowe, o masie całkowitej</t>
  </si>
  <si>
    <t xml:space="preserve">do 3500 kg </t>
  </si>
  <si>
    <t>Gasoline evaporation</t>
  </si>
  <si>
    <t>in percent</t>
  </si>
  <si>
    <t xml:space="preserve">w odsetkach     </t>
  </si>
  <si>
    <t>Emisja: w tysiącach ton</t>
  </si>
  <si>
    <t xml:space="preserve">w odsetkach    </t>
  </si>
  <si>
    <t xml:space="preserve">w odsetkach </t>
  </si>
  <si>
    <t>w odsetkach</t>
  </si>
  <si>
    <t xml:space="preserve">w odsetkach   </t>
  </si>
  <si>
    <t>Zakłady: w liczbach bezwzględnych</t>
  </si>
  <si>
    <t>EMISSION SOURCES IN PLANTS OF SIGNIFICANT NUISANCE TO AIR QUALITY BY EMISSION SIZE AND VOIVODSHIPS IN 2018</t>
  </si>
  <si>
    <t>Supraśl</t>
  </si>
  <si>
    <t>x</t>
  </si>
  <si>
    <r>
      <t>Tlenki azotu (w przeliczeniu na NO</t>
    </r>
    <r>
      <rPr>
        <vertAlign val="subscript"/>
        <sz val="9"/>
        <rFont val="Arial"/>
        <family val="2"/>
        <charset val="238"/>
      </rPr>
      <t>2</t>
    </r>
    <r>
      <rPr>
        <sz val="9"/>
        <rFont val="Arial"/>
        <family val="2"/>
        <charset val="238"/>
      </rPr>
      <t>)</t>
    </r>
  </si>
  <si>
    <t>R A Z E M</t>
  </si>
  <si>
    <t>Jaworzno</t>
  </si>
  <si>
    <t>Ostrołęka</t>
  </si>
  <si>
    <t>Włocławek</t>
  </si>
  <si>
    <t>Chorzów</t>
  </si>
  <si>
    <t>Chełm</t>
  </si>
  <si>
    <t>Białystok</t>
  </si>
  <si>
    <t>Tychy</t>
  </si>
  <si>
    <t>Częstochowa</t>
  </si>
  <si>
    <t>Gorzów Wielkopolski</t>
  </si>
  <si>
    <t>Gliwice</t>
  </si>
  <si>
    <t>Jastrzębie-Zdrój</t>
  </si>
  <si>
    <t>Bytom</t>
  </si>
  <si>
    <t>Ruda Śląska</t>
  </si>
  <si>
    <t>Suwałki</t>
  </si>
  <si>
    <t>Siedlce</t>
  </si>
  <si>
    <t>Grudziądz</t>
  </si>
  <si>
    <t>Koszalin</t>
  </si>
  <si>
    <t>Mysłowice</t>
  </si>
  <si>
    <t>Sosnowiec</t>
  </si>
  <si>
    <t>Skierniewice</t>
  </si>
  <si>
    <t>Łomża</t>
  </si>
  <si>
    <t>Krosno</t>
  </si>
  <si>
    <t>Zamość</t>
  </si>
  <si>
    <t>Żory</t>
  </si>
  <si>
    <t>Piekary Śląskie</t>
  </si>
  <si>
    <t>Nowy Sącz</t>
  </si>
  <si>
    <t>Żywiec</t>
  </si>
  <si>
    <t>Nakło nad Notecią</t>
  </si>
  <si>
    <t>Legionowo</t>
  </si>
  <si>
    <t>Krasnystaw</t>
  </si>
  <si>
    <t>Kutno</t>
  </si>
  <si>
    <t>Iława</t>
  </si>
  <si>
    <t>Sieradz</t>
  </si>
  <si>
    <t>Dębica</t>
  </si>
  <si>
    <t>Sieraków</t>
  </si>
  <si>
    <t>Świdnik</t>
  </si>
  <si>
    <t>Morąg</t>
  </si>
  <si>
    <t>Koło</t>
  </si>
  <si>
    <t>Tarnowskie Góry</t>
  </si>
  <si>
    <t>Strzelin</t>
  </si>
  <si>
    <t>Knurów</t>
  </si>
  <si>
    <t>Bochnia</t>
  </si>
  <si>
    <t>Zduńska Wola</t>
  </si>
  <si>
    <t>Pisz</t>
  </si>
  <si>
    <t>Ropczyce</t>
  </si>
  <si>
    <t>Racibórz</t>
  </si>
  <si>
    <t>Trzemeszno</t>
  </si>
  <si>
    <t>Ostrów Wielkopolski</t>
  </si>
  <si>
    <t>Malbork</t>
  </si>
  <si>
    <t>Kruszwica</t>
  </si>
  <si>
    <t>Orzesze</t>
  </si>
  <si>
    <t>Brzeg</t>
  </si>
  <si>
    <t>Starogard Gdański</t>
  </si>
  <si>
    <t>Polkowice</t>
  </si>
  <si>
    <t>Stargard</t>
  </si>
  <si>
    <t>Opoczno</t>
  </si>
  <si>
    <t>Karlino</t>
  </si>
  <si>
    <t>Piła</t>
  </si>
  <si>
    <t>Lubin</t>
  </si>
  <si>
    <t>Gostyń</t>
  </si>
  <si>
    <t>Sandomierz</t>
  </si>
  <si>
    <t>Pruszków</t>
  </si>
  <si>
    <t>Wieruszów</t>
  </si>
  <si>
    <t>Starachowice</t>
  </si>
  <si>
    <t>Tomaszów Mazowiecki</t>
  </si>
  <si>
    <t>Końskie</t>
  </si>
  <si>
    <t>Jarosław</t>
  </si>
  <si>
    <t>Bukowno</t>
  </si>
  <si>
    <t>Czarna Woda</t>
  </si>
  <si>
    <t>Strzelce Opolskie</t>
  </si>
  <si>
    <r>
      <t>MIASTA</t>
    </r>
    <r>
      <rPr>
        <i/>
        <vertAlign val="superscript"/>
        <sz val="9"/>
        <color theme="1"/>
        <rFont val="Arial"/>
        <family val="2"/>
        <charset val="238"/>
      </rPr>
      <t>a</t>
    </r>
  </si>
  <si>
    <t xml:space="preserve">w tym:      </t>
  </si>
  <si>
    <t xml:space="preserve">of which:  </t>
  </si>
  <si>
    <t xml:space="preserve">w tym:     </t>
  </si>
  <si>
    <t>pożary lasów</t>
  </si>
  <si>
    <t>of which:</t>
  </si>
  <si>
    <t>forest fires</t>
  </si>
  <si>
    <r>
      <t xml:space="preserve">POZOSTAŁE SEKCJE / </t>
    </r>
    <r>
      <rPr>
        <b/>
        <i/>
        <sz val="9"/>
        <rFont val="Arial"/>
        <family val="2"/>
        <charset val="238"/>
      </rPr>
      <t>OTHER SECTIONS</t>
    </r>
  </si>
  <si>
    <t>2018 do 1963-2017</t>
  </si>
  <si>
    <t>2018 to 1963-2017</t>
  </si>
  <si>
    <t>Ź r ó d ł o: dane Głównego Inspektoratu Ochrony Środowiska i Instytutu Geofizyki PAN uzyskane w ramach Państwowego Monitoringu Środowiska.</t>
  </si>
  <si>
    <t>Lubań</t>
  </si>
  <si>
    <t>Wodzisław Śląski</t>
  </si>
  <si>
    <t>Chlorofluorocarbons - total</t>
  </si>
  <si>
    <t>Chlorofluorowęglowodory ogółem</t>
  </si>
  <si>
    <t>w tym:</t>
  </si>
  <si>
    <t xml:space="preserve">HCFC-22 </t>
  </si>
  <si>
    <t>HCFC-22</t>
  </si>
  <si>
    <t>emisja</t>
  </si>
  <si>
    <t>transport rurociągowy</t>
  </si>
  <si>
    <t>pożar</t>
  </si>
  <si>
    <t>emission</t>
  </si>
  <si>
    <t>fire</t>
  </si>
  <si>
    <t>pipeline transport</t>
  </si>
  <si>
    <t>ANNUAL COURSE OF THE CHEMICAL COMPOSITION OF ATMOSPHERIC PRECIPITATION IN THE BACKGROUND</t>
  </si>
  <si>
    <t>10,1 - 30,0</t>
  </si>
  <si>
    <t>30,1 - 50,0</t>
  </si>
  <si>
    <t>70,1 - 90,0</t>
  </si>
  <si>
    <t>50,1 - 70,0</t>
  </si>
  <si>
    <t>WYTWORZONYCH ZANIECZYSZCZEŃ</t>
  </si>
  <si>
    <t xml:space="preserve">Peat and fuel wood </t>
  </si>
  <si>
    <t>Energia wody, wiatru, słoneczna, geotermalna, pompy ciepła</t>
  </si>
  <si>
    <t>Hydro, wind, solar, geothermal energy and heat pomps</t>
  </si>
  <si>
    <t>Oleje opałowe (łącznie z gudronem)</t>
  </si>
  <si>
    <r>
      <t xml:space="preserve">Jednostka miary
</t>
    </r>
    <r>
      <rPr>
        <sz val="9"/>
        <color rgb="FF4D4D4D"/>
        <rFont val="Arial"/>
        <family val="2"/>
        <charset val="238"/>
      </rPr>
      <t>Unit of measure</t>
    </r>
  </si>
  <si>
    <r>
      <t xml:space="preserve">tys. ton / </t>
    </r>
    <r>
      <rPr>
        <sz val="9"/>
        <color rgb="FF4D4D4D"/>
        <rFont val="Arial"/>
        <family val="2"/>
        <charset val="238"/>
      </rPr>
      <t>thousand tonnes</t>
    </r>
  </si>
  <si>
    <r>
      <t>tys. ton /</t>
    </r>
    <r>
      <rPr>
        <sz val="9"/>
        <color rgb="FF4D4D4D"/>
        <rFont val="Arial"/>
        <family val="2"/>
        <charset val="238"/>
      </rPr>
      <t xml:space="preserve"> thousand tonnes</t>
    </r>
  </si>
  <si>
    <r>
      <t xml:space="preserve">LATA
</t>
    </r>
    <r>
      <rPr>
        <sz val="9"/>
        <color rgb="FF4D4D4D"/>
        <rFont val="Arial"/>
        <family val="2"/>
        <charset val="238"/>
      </rPr>
      <t>YEARS</t>
    </r>
  </si>
  <si>
    <r>
      <t xml:space="preserve">Produkcja energii ogółem
</t>
    </r>
    <r>
      <rPr>
        <sz val="9"/>
        <color rgb="FF4D4D4D"/>
        <rFont val="Arial"/>
        <family val="2"/>
        <charset val="238"/>
      </rPr>
      <t>Total production of energy</t>
    </r>
  </si>
  <si>
    <r>
      <t xml:space="preserve">razem
</t>
    </r>
    <r>
      <rPr>
        <sz val="9"/>
        <color rgb="FF4D4D4D"/>
        <rFont val="Arial"/>
        <family val="2"/>
        <charset val="238"/>
      </rPr>
      <t>total</t>
    </r>
  </si>
  <si>
    <r>
      <t xml:space="preserve">geotermalnej
</t>
    </r>
    <r>
      <rPr>
        <sz val="9"/>
        <color rgb="FF4D4D4D"/>
        <rFont val="Arial"/>
        <family val="2"/>
        <charset val="238"/>
      </rPr>
      <t>geothermal</t>
    </r>
  </si>
  <si>
    <r>
      <t xml:space="preserve">wiatrowej
</t>
    </r>
    <r>
      <rPr>
        <sz val="9"/>
        <color rgb="FF4D4D4D"/>
        <rFont val="Arial"/>
        <family val="2"/>
        <charset val="238"/>
      </rPr>
      <t>wind</t>
    </r>
  </si>
  <si>
    <r>
      <t xml:space="preserve">w tym
</t>
    </r>
    <r>
      <rPr>
        <sz val="9"/>
        <color rgb="FF4D4D4D"/>
        <rFont val="Arial"/>
        <family val="2"/>
        <charset val="238"/>
      </rPr>
      <t>of which</t>
    </r>
  </si>
  <si>
    <r>
      <t xml:space="preserve">Pozyskanie energii ze źródeł odnawialnych
</t>
    </r>
    <r>
      <rPr>
        <sz val="9"/>
        <color rgb="FF4D4D4D"/>
        <rFont val="Arial"/>
        <family val="2"/>
        <charset val="238"/>
      </rPr>
      <t>Production of renewable energy</t>
    </r>
  </si>
  <si>
    <r>
      <t xml:space="preserve">Udział energii pozyskanej ze źródeł odnawialnych
</t>
    </r>
    <r>
      <rPr>
        <sz val="9"/>
        <color rgb="FF4D4D4D"/>
        <rFont val="Arial"/>
        <family val="2"/>
        <charset val="238"/>
      </rPr>
      <t>Share of production of renewable energy</t>
    </r>
  </si>
  <si>
    <r>
      <t>w produkcji energii ogółem w %</t>
    </r>
    <r>
      <rPr>
        <sz val="9"/>
        <color rgb="FF4D4D4D"/>
        <rFont val="Arial"/>
        <family val="2"/>
        <charset val="238"/>
      </rPr>
      <t xml:space="preserve">
in total production
of energy in %</t>
    </r>
  </si>
  <si>
    <r>
      <t xml:space="preserve">w tysiącach ton
</t>
    </r>
    <r>
      <rPr>
        <sz val="9"/>
        <color rgb="FF4D4D4D"/>
        <rFont val="Arial"/>
        <family val="2"/>
        <charset val="238"/>
      </rPr>
      <t>in thousand tonnes</t>
    </r>
  </si>
  <si>
    <r>
      <t>Nitrogen oxides</t>
    </r>
    <r>
      <rPr>
        <i/>
        <vertAlign val="superscript"/>
        <sz val="9"/>
        <color rgb="FF4D4D4D"/>
        <rFont val="Arial"/>
        <family val="2"/>
        <charset val="238"/>
      </rPr>
      <t>b</t>
    </r>
  </si>
  <si>
    <r>
      <t xml:space="preserve">WYSZCZEGÓLNIENIE
</t>
    </r>
    <r>
      <rPr>
        <sz val="9"/>
        <color rgb="FF4D4D4D"/>
        <rFont val="Arial"/>
        <family val="2"/>
        <charset val="238"/>
      </rPr>
      <t>SPECIFICATION</t>
    </r>
  </si>
  <si>
    <r>
      <t xml:space="preserve">Dwutlenek siarki
</t>
    </r>
    <r>
      <rPr>
        <sz val="9"/>
        <color rgb="FF4D4D4D"/>
        <rFont val="Arial"/>
        <family val="2"/>
        <charset val="238"/>
      </rPr>
      <t>Sulphur dioxide</t>
    </r>
  </si>
  <si>
    <r>
      <t xml:space="preserve">Tlenki azotu
</t>
    </r>
    <r>
      <rPr>
        <sz val="9"/>
        <color rgb="FF4D4D4D"/>
        <rFont val="Arial"/>
        <family val="2"/>
        <charset val="238"/>
      </rPr>
      <t>Nitrogen oxides</t>
    </r>
  </si>
  <si>
    <r>
      <t xml:space="preserve">WOJEWÓDZTWA
</t>
    </r>
    <r>
      <rPr>
        <sz val="9"/>
        <color rgb="FF4D4D4D"/>
        <rFont val="Arial"/>
        <family val="2"/>
        <charset val="238"/>
      </rPr>
      <t>VOIVODSHIPS</t>
    </r>
  </si>
  <si>
    <r>
      <t xml:space="preserve">Dwutlenek węgla
</t>
    </r>
    <r>
      <rPr>
        <sz val="9"/>
        <color rgb="FF4D4D4D"/>
        <rFont val="Arial"/>
        <family val="2"/>
        <charset val="238"/>
      </rPr>
      <t>Carbon dioxide</t>
    </r>
  </si>
  <si>
    <r>
      <t xml:space="preserve">Metan
</t>
    </r>
    <r>
      <rPr>
        <sz val="9"/>
        <color rgb="FF4D4D4D"/>
        <rFont val="Arial"/>
        <family val="2"/>
        <charset val="238"/>
      </rPr>
      <t>Methane</t>
    </r>
  </si>
  <si>
    <r>
      <t xml:space="preserve">Podtlenek azotu
</t>
    </r>
    <r>
      <rPr>
        <sz val="9"/>
        <color rgb="FF4D4D4D"/>
        <rFont val="Arial"/>
        <family val="2"/>
        <charset val="238"/>
      </rPr>
      <t>Nitrous oxide</t>
    </r>
  </si>
  <si>
    <r>
      <t xml:space="preserve">Tlenek węgla
</t>
    </r>
    <r>
      <rPr>
        <sz val="9"/>
        <color rgb="FF4D4D4D"/>
        <rFont val="Arial"/>
        <family val="2"/>
        <charset val="238"/>
      </rPr>
      <t>Carbon oxide</t>
    </r>
  </si>
  <si>
    <r>
      <rPr>
        <sz val="9"/>
        <color theme="1"/>
        <rFont val="Arial"/>
        <family val="2"/>
        <charset val="238"/>
      </rPr>
      <t>Dwutlenek siarki</t>
    </r>
    <r>
      <rPr>
        <sz val="9"/>
        <color rgb="FF4D4D4D"/>
        <rFont val="Arial"/>
        <family val="2"/>
        <charset val="238"/>
      </rPr>
      <t xml:space="preserve">
Sulphur dioxide</t>
    </r>
  </si>
  <si>
    <t>S o u r c e: data of the National Centre for Emissions Management – the Institute of Environmental Protection – NRI.</t>
  </si>
  <si>
    <r>
      <t xml:space="preserve">Arsen
</t>
    </r>
    <r>
      <rPr>
        <sz val="9"/>
        <color rgb="FF4D4D4D"/>
        <rFont val="Arial"/>
        <family val="2"/>
        <charset val="238"/>
      </rPr>
      <t>Arsenic</t>
    </r>
  </si>
  <si>
    <r>
      <t xml:space="preserve">Cynk
</t>
    </r>
    <r>
      <rPr>
        <sz val="9"/>
        <color rgb="FF4D4D4D"/>
        <rFont val="Arial"/>
        <family val="2"/>
        <charset val="238"/>
      </rPr>
      <t>Zinc</t>
    </r>
  </si>
  <si>
    <r>
      <t xml:space="preserve">Kadm
</t>
    </r>
    <r>
      <rPr>
        <sz val="9"/>
        <color rgb="FF4D4D4D"/>
        <rFont val="Arial"/>
        <family val="2"/>
        <charset val="238"/>
      </rPr>
      <t>Cadmium</t>
    </r>
  </si>
  <si>
    <r>
      <t xml:space="preserve">Nikiel
</t>
    </r>
    <r>
      <rPr>
        <sz val="9"/>
        <color rgb="FF4D4D4D"/>
        <rFont val="Arial"/>
        <family val="2"/>
        <charset val="238"/>
      </rPr>
      <t>Nickel</t>
    </r>
  </si>
  <si>
    <r>
      <t xml:space="preserve">Ołów
</t>
    </r>
    <r>
      <rPr>
        <sz val="9"/>
        <color rgb="FF4D4D4D"/>
        <rFont val="Arial"/>
        <family val="2"/>
        <charset val="238"/>
      </rPr>
      <t>Lead</t>
    </r>
  </si>
  <si>
    <r>
      <t xml:space="preserve">Rtęć
</t>
    </r>
    <r>
      <rPr>
        <sz val="9"/>
        <color rgb="FF4D4D4D"/>
        <rFont val="Arial"/>
        <family val="2"/>
        <charset val="238"/>
      </rPr>
      <t>Mercury</t>
    </r>
  </si>
  <si>
    <r>
      <t xml:space="preserve">Samochody osobowe
</t>
    </r>
    <r>
      <rPr>
        <sz val="9"/>
        <color rgb="FF4D4D4D"/>
        <rFont val="Arial"/>
        <family val="2"/>
        <charset val="238"/>
      </rPr>
      <t>Passenger cars</t>
    </r>
  </si>
  <si>
    <r>
      <t xml:space="preserve">Autobusy
</t>
    </r>
    <r>
      <rPr>
        <sz val="9"/>
        <color rgb="FF4D4D4D"/>
        <rFont val="Arial"/>
        <family val="2"/>
        <charset val="238"/>
      </rPr>
      <t>Buses</t>
    </r>
  </si>
  <si>
    <r>
      <t xml:space="preserve">Ciągniki siodłowe
</t>
    </r>
    <r>
      <rPr>
        <sz val="9"/>
        <color rgb="FF4D4D4D"/>
        <rFont val="Arial"/>
        <family val="2"/>
        <charset val="238"/>
      </rPr>
      <t>Road tractors</t>
    </r>
  </si>
  <si>
    <r>
      <t xml:space="preserve">w sztukach
</t>
    </r>
    <r>
      <rPr>
        <sz val="9"/>
        <color rgb="FF4D4D4D"/>
        <rFont val="Arial"/>
        <family val="2"/>
        <charset val="238"/>
      </rPr>
      <t>in units</t>
    </r>
  </si>
  <si>
    <r>
      <t xml:space="preserve">w %
</t>
    </r>
    <r>
      <rPr>
        <sz val="9"/>
        <color rgb="FF4D4D4D"/>
        <rFont val="Arial"/>
        <family val="2"/>
        <charset val="238"/>
      </rPr>
      <t>in %</t>
    </r>
  </si>
  <si>
    <t>a Some data have been changed (re-calculated) in relation to the data published in the previous edition of the publication. b Particulates, as Total Suspended Particulates (TSP).</t>
  </si>
  <si>
    <r>
      <t xml:space="preserve">Wielkość emisji w tonach/rok
</t>
    </r>
    <r>
      <rPr>
        <sz val="9"/>
        <color rgb="FF4D4D4D"/>
        <rFont val="Arial"/>
        <family val="2"/>
        <charset val="238"/>
      </rPr>
      <t>Emission size in tonnes per year</t>
    </r>
  </si>
  <si>
    <r>
      <t xml:space="preserve">Ogółem
</t>
    </r>
    <r>
      <rPr>
        <sz val="9"/>
        <color rgb="FF4D4D4D"/>
        <rFont val="Arial"/>
        <family val="2"/>
        <charset val="238"/>
      </rPr>
      <t>Total</t>
    </r>
  </si>
  <si>
    <r>
      <t xml:space="preserve">25 ton i mniej
</t>
    </r>
    <r>
      <rPr>
        <sz val="9"/>
        <color rgb="FF4D4D4D"/>
        <rFont val="Arial"/>
        <family val="2"/>
        <charset val="238"/>
      </rPr>
      <t>25 and less</t>
    </r>
  </si>
  <si>
    <r>
      <t xml:space="preserve">50 001
i więcej
</t>
    </r>
    <r>
      <rPr>
        <sz val="9"/>
        <color rgb="FF4D4D4D"/>
        <rFont val="Arial"/>
        <family val="2"/>
        <charset val="238"/>
      </rPr>
      <t>50001 and more</t>
    </r>
  </si>
  <si>
    <t>a As of 31 XII.</t>
  </si>
  <si>
    <r>
      <t xml:space="preserve">Urządzenia o skuteczności
</t>
    </r>
    <r>
      <rPr>
        <sz val="9"/>
        <color rgb="FF4D4D4D"/>
        <rFont val="Arial"/>
        <family val="2"/>
        <charset val="238"/>
      </rPr>
      <t>Equipment efficiency</t>
    </r>
  </si>
  <si>
    <r>
      <t xml:space="preserve">niskiej
</t>
    </r>
    <r>
      <rPr>
        <sz val="9"/>
        <color rgb="FF4D4D4D"/>
        <rFont val="Arial"/>
        <family val="2"/>
        <charset val="238"/>
      </rPr>
      <t>low</t>
    </r>
  </si>
  <si>
    <r>
      <t xml:space="preserve">średniej
</t>
    </r>
    <r>
      <rPr>
        <sz val="9"/>
        <color rgb="FF4D4D4D"/>
        <rFont val="Arial"/>
        <family val="2"/>
        <charset val="238"/>
      </rPr>
      <t>moderate</t>
    </r>
  </si>
  <si>
    <r>
      <t xml:space="preserve">wysokiej
</t>
    </r>
    <r>
      <rPr>
        <sz val="9"/>
        <color rgb="FF4D4D4D"/>
        <rFont val="Arial"/>
        <family val="2"/>
        <charset val="238"/>
      </rPr>
      <t>high</t>
    </r>
  </si>
  <si>
    <r>
      <t xml:space="preserve">Pyły
</t>
    </r>
    <r>
      <rPr>
        <sz val="9"/>
        <color rgb="FF4D4D4D"/>
        <rFont val="Arial"/>
        <family val="2"/>
        <charset val="238"/>
      </rPr>
      <t>Particulates</t>
    </r>
  </si>
  <si>
    <r>
      <t xml:space="preserve">Tlenki węgla
</t>
    </r>
    <r>
      <rPr>
        <sz val="9"/>
        <color rgb="FF4D4D4D"/>
        <rFont val="Arial"/>
        <family val="2"/>
        <charset val="238"/>
      </rPr>
      <t>Carbon oxide</t>
    </r>
  </si>
  <si>
    <r>
      <t xml:space="preserve">Węglowodory
</t>
    </r>
    <r>
      <rPr>
        <sz val="9"/>
        <color rgb="FF4D4D4D"/>
        <rFont val="Arial"/>
        <family val="2"/>
        <charset val="238"/>
      </rPr>
      <t>Hydrocarbons</t>
    </r>
  </si>
  <si>
    <r>
      <t xml:space="preserve">w tonach
</t>
    </r>
    <r>
      <rPr>
        <sz val="9"/>
        <color rgb="FF4D4D4D"/>
        <rFont val="Arial"/>
        <family val="2"/>
        <charset val="238"/>
      </rPr>
      <t>in tonnes</t>
    </r>
  </si>
  <si>
    <r>
      <t>Zakłady szczególnie uciążliwe dla czystości powietrza</t>
    </r>
    <r>
      <rPr>
        <i/>
        <vertAlign val="superscript"/>
        <sz val="9"/>
        <rFont val="Arial"/>
        <family val="2"/>
        <charset val="238"/>
      </rPr>
      <t xml:space="preserve">a
</t>
    </r>
    <r>
      <rPr>
        <sz val="9"/>
        <color rgb="FF4D4D4D"/>
        <rFont val="Arial"/>
        <family val="2"/>
        <charset val="238"/>
      </rPr>
      <t>Plants of significant nuisance to air quality</t>
    </r>
    <r>
      <rPr>
        <i/>
        <vertAlign val="superscript"/>
        <sz val="9"/>
        <color rgb="FF4D4D4D"/>
        <rFont val="Arial"/>
        <family val="2"/>
        <charset val="238"/>
      </rPr>
      <t>a</t>
    </r>
  </si>
  <si>
    <r>
      <t xml:space="preserve">O emisji zanieczyszczeń pyłowych
</t>
    </r>
    <r>
      <rPr>
        <sz val="9"/>
        <color rgb="FF4D4D4D"/>
        <rFont val="Arial"/>
        <family val="2"/>
        <charset val="238"/>
      </rPr>
      <t>With particulate pollutants emission</t>
    </r>
  </si>
  <si>
    <r>
      <t xml:space="preserve">ogółem
</t>
    </r>
    <r>
      <rPr>
        <sz val="9"/>
        <color rgb="FF4D4D4D"/>
        <rFont val="Arial"/>
        <family val="2"/>
        <charset val="238"/>
      </rPr>
      <t>total</t>
    </r>
  </si>
  <si>
    <r>
      <t xml:space="preserve">emitujące zanieczyszczenia pyłowe
</t>
    </r>
    <r>
      <rPr>
        <sz val="9"/>
        <color rgb="FF4D4D4D"/>
        <rFont val="Arial"/>
        <family val="2"/>
        <charset val="238"/>
      </rPr>
      <t>emitting particulate pollutants</t>
    </r>
  </si>
  <si>
    <r>
      <t xml:space="preserve">posiadające urządzenia do redukcji zanieczyszczeń pyłowych
</t>
    </r>
    <r>
      <rPr>
        <sz val="9"/>
        <color rgb="FF4D4D4D"/>
        <rFont val="Arial"/>
        <family val="2"/>
        <charset val="238"/>
      </rPr>
      <t>with particulate pollutant reduction systems</t>
    </r>
  </si>
  <si>
    <r>
      <t xml:space="preserve">5001
i więcej
</t>
    </r>
    <r>
      <rPr>
        <sz val="9"/>
        <color rgb="FF4D4D4D"/>
        <rFont val="Arial"/>
        <family val="2"/>
        <charset val="238"/>
      </rPr>
      <t>5001 and more</t>
    </r>
  </si>
  <si>
    <r>
      <t xml:space="preserve">WOJEWÓDZTWA
</t>
    </r>
    <r>
      <rPr>
        <sz val="9"/>
        <color rgb="FF4D4D4D"/>
        <rFont val="Arial"/>
        <family val="2"/>
        <charset val="238"/>
      </rPr>
      <t>VOIVODSHIP</t>
    </r>
  </si>
  <si>
    <r>
      <t xml:space="preserve">ZANIECZYSZCZENIA PYŁOWE
</t>
    </r>
    <r>
      <rPr>
        <b/>
        <sz val="9"/>
        <color rgb="FF4D4D4D"/>
        <rFont val="Arial"/>
        <family val="2"/>
        <charset val="238"/>
      </rPr>
      <t>PARTICULATES POLLUTANTS</t>
    </r>
  </si>
  <si>
    <r>
      <t xml:space="preserve">ZANIECZYSZCZENIA GAZOWE (bez dwutlenku węgla)
</t>
    </r>
    <r>
      <rPr>
        <b/>
        <sz val="9"/>
        <color rgb="FF4D4D4D"/>
        <rFont val="Arial"/>
        <family val="2"/>
        <charset val="238"/>
      </rPr>
      <t>GASEOUS POLLUTANTS (excluding carbon dioxide)</t>
    </r>
  </si>
  <si>
    <r>
      <t xml:space="preserve">ZANIECZYSZCZENIA GAZOWE (z dwutlenkiem węgla)
</t>
    </r>
    <r>
      <rPr>
        <b/>
        <sz val="9"/>
        <color rgb="FF4D4D4D"/>
        <rFont val="Arial"/>
        <family val="2"/>
        <charset val="238"/>
      </rPr>
      <t>GASEOUS POLLUTANTS (including carbon dioxide)</t>
    </r>
  </si>
  <si>
    <r>
      <t xml:space="preserve">emitujące zanieczyszczenia gazowe
</t>
    </r>
    <r>
      <rPr>
        <sz val="9"/>
        <color rgb="FF4D4D4D"/>
        <rFont val="Arial"/>
        <family val="2"/>
        <charset val="238"/>
      </rPr>
      <t>emitting gaseous pollutants</t>
    </r>
  </si>
  <si>
    <t xml:space="preserve"> EXCLUDING CARBON DIOXIDE</t>
  </si>
  <si>
    <t>BEZ DWUTLENKU WĘGLA</t>
  </si>
  <si>
    <t>INCLUDING CARBON DIOXIDE</t>
  </si>
  <si>
    <t>Z DWUTLENKIEM WĘGLA</t>
  </si>
  <si>
    <t>501-1000</t>
  </si>
  <si>
    <t>1001-2000</t>
  </si>
  <si>
    <t>2001-5000</t>
  </si>
  <si>
    <t>5001-10000</t>
  </si>
  <si>
    <t>10001-20000</t>
  </si>
  <si>
    <t>20001-50000</t>
  </si>
  <si>
    <r>
      <t xml:space="preserve">50001
i więcej
</t>
    </r>
    <r>
      <rPr>
        <sz val="9"/>
        <color rgb="FF4D4D4D"/>
        <rFont val="Arial"/>
        <family val="2"/>
        <charset val="238"/>
      </rPr>
      <t>50001 and more</t>
    </r>
  </si>
  <si>
    <r>
      <t xml:space="preserve">Liczba emitorów
</t>
    </r>
    <r>
      <rPr>
        <sz val="9"/>
        <color rgb="FF4D4D4D"/>
        <rFont val="Arial"/>
        <family val="2"/>
        <charset val="238"/>
      </rPr>
      <t>Number of emission sources</t>
    </r>
  </si>
  <si>
    <r>
      <t xml:space="preserve">Emisja zanieczyszczeń w tysiącach ton
</t>
    </r>
    <r>
      <rPr>
        <sz val="9"/>
        <color rgb="FF4D4D4D"/>
        <rFont val="Arial"/>
        <family val="2"/>
        <charset val="238"/>
      </rPr>
      <t>Pollutants emission in thousand tonnes</t>
    </r>
  </si>
  <si>
    <r>
      <t xml:space="preserve">o wysokości
</t>
    </r>
    <r>
      <rPr>
        <sz val="9"/>
        <color rgb="FF4D4D4D"/>
        <rFont val="Arial"/>
        <family val="2"/>
        <charset val="238"/>
      </rPr>
      <t>with the height of</t>
    </r>
  </si>
  <si>
    <r>
      <t xml:space="preserve">pyłowych
z emitorów o wysokości
</t>
    </r>
    <r>
      <rPr>
        <sz val="9"/>
        <color rgb="FF4D4D4D"/>
        <rFont val="Arial"/>
        <family val="2"/>
        <charset val="238"/>
      </rPr>
      <t>particulate from emission sources with the height of</t>
    </r>
  </si>
  <si>
    <r>
      <t xml:space="preserve">gazowych
z emitorów o wysokości
</t>
    </r>
    <r>
      <rPr>
        <sz val="9"/>
        <color rgb="FF4D4D4D"/>
        <rFont val="Arial"/>
        <family val="2"/>
        <charset val="238"/>
      </rPr>
      <t>gaseous from emission sources with the height of</t>
    </r>
  </si>
  <si>
    <r>
      <t xml:space="preserve">do 50 m
</t>
    </r>
    <r>
      <rPr>
        <sz val="9"/>
        <color rgb="FF4D4D4D"/>
        <rFont val="Arial"/>
        <family val="2"/>
        <charset val="238"/>
      </rPr>
      <t>up to 50 m</t>
    </r>
  </si>
  <si>
    <r>
      <t xml:space="preserve">od 100 m
</t>
    </r>
    <r>
      <rPr>
        <sz val="9"/>
        <color rgb="FF4D4D4D"/>
        <rFont val="Arial"/>
        <family val="2"/>
        <charset val="238"/>
      </rPr>
      <t>from 100 m</t>
    </r>
  </si>
  <si>
    <r>
      <t>posiadające urządzenia do redukcji zanieczyszczeń gazowych</t>
    </r>
    <r>
      <rPr>
        <i/>
        <sz val="9"/>
        <color rgb="FF4D4D4D"/>
        <rFont val="Arial"/>
        <family val="2"/>
        <charset val="238"/>
      </rPr>
      <t xml:space="preserve">
</t>
    </r>
    <r>
      <rPr>
        <sz val="9"/>
        <color rgb="FF4D4D4D"/>
        <rFont val="Arial"/>
        <family val="2"/>
        <charset val="238"/>
      </rPr>
      <t>with gaseous pollutant reduction systems</t>
    </r>
  </si>
  <si>
    <r>
      <t xml:space="preserve">ze spalania paliw
</t>
    </r>
    <r>
      <rPr>
        <sz val="9"/>
        <color rgb="FF4D4D4D"/>
        <rFont val="Arial"/>
        <family val="2"/>
        <charset val="238"/>
      </rPr>
      <t>from the combustion of fuel</t>
    </r>
  </si>
  <si>
    <r>
      <t xml:space="preserve">cementowo-wapiennicze i materiałów ogniotrwałych
</t>
    </r>
    <r>
      <rPr>
        <sz val="9"/>
        <color rgb="FF4D4D4D"/>
        <rFont val="Arial"/>
        <family val="2"/>
        <charset val="238"/>
      </rPr>
      <t>ceramic and lame particulates as well as fire resistant materials</t>
    </r>
  </si>
  <si>
    <r>
      <t xml:space="preserve">krzemowe
</t>
    </r>
    <r>
      <rPr>
        <sz val="9"/>
        <color rgb="FF4D4D4D"/>
        <rFont val="Arial"/>
        <family val="2"/>
        <charset val="238"/>
      </rPr>
      <t>silicate</t>
    </r>
  </si>
  <si>
    <r>
      <t xml:space="preserve">nawozów sztucznych
</t>
    </r>
    <r>
      <rPr>
        <sz val="9"/>
        <color rgb="FF4D4D4D"/>
        <rFont val="Arial"/>
        <family val="2"/>
        <charset val="238"/>
      </rPr>
      <t>artificial fertilizers</t>
    </r>
  </si>
  <si>
    <r>
      <t xml:space="preserve">środków powierzchniowo czynnych
</t>
    </r>
    <r>
      <rPr>
        <sz val="9"/>
        <color rgb="FF4D4D4D"/>
        <rFont val="Arial"/>
        <family val="2"/>
        <charset val="238"/>
      </rPr>
      <t>surface active agents</t>
    </r>
  </si>
  <si>
    <r>
      <t xml:space="preserve">węglowo-grafitowe, sadza
</t>
    </r>
    <r>
      <rPr>
        <sz val="9"/>
        <color rgb="FF4D4D4D"/>
        <rFont val="Arial"/>
        <family val="2"/>
        <charset val="238"/>
      </rPr>
      <t>carbon and graphite, soot</t>
    </r>
  </si>
  <si>
    <r>
      <t xml:space="preserve">polimerów
</t>
    </r>
    <r>
      <rPr>
        <sz val="9"/>
        <color rgb="FF4D4D4D"/>
        <rFont val="Arial"/>
        <family val="2"/>
        <charset val="238"/>
      </rPr>
      <t>polymers</t>
    </r>
  </si>
  <si>
    <r>
      <t xml:space="preserve">węgla brunatnego
</t>
    </r>
    <r>
      <rPr>
        <sz val="9"/>
        <color rgb="FF4D4D4D"/>
        <rFont val="Arial"/>
        <family val="2"/>
        <charset val="238"/>
      </rPr>
      <t>lignite</t>
    </r>
  </si>
  <si>
    <t>in thousand tonnes</t>
  </si>
  <si>
    <t>w tysiącach ton</t>
  </si>
  <si>
    <r>
      <t xml:space="preserve">W tym
</t>
    </r>
    <r>
      <rPr>
        <sz val="9"/>
        <color rgb="FF4D4D4D"/>
        <rFont val="Arial"/>
        <family val="2"/>
        <charset val="238"/>
      </rPr>
      <t>Of which</t>
    </r>
  </si>
  <si>
    <r>
      <t xml:space="preserve">dwutlenek siarki
</t>
    </r>
    <r>
      <rPr>
        <sz val="9"/>
        <color rgb="FF4D4D4D"/>
        <rFont val="Arial"/>
        <family val="2"/>
        <charset val="238"/>
      </rPr>
      <t>sulphur dioxide</t>
    </r>
  </si>
  <si>
    <r>
      <t xml:space="preserve">tlenki azotu
</t>
    </r>
    <r>
      <rPr>
        <sz val="9"/>
        <color rgb="FF4D4D4D"/>
        <rFont val="Arial"/>
        <family val="2"/>
        <charset val="238"/>
      </rPr>
      <t>nitrogen oxides</t>
    </r>
  </si>
  <si>
    <r>
      <t xml:space="preserve">dwutlenek węgla
</t>
    </r>
    <r>
      <rPr>
        <sz val="9"/>
        <color rgb="FF4D4D4D"/>
        <rFont val="Arial"/>
        <family val="2"/>
        <charset val="238"/>
      </rPr>
      <t>carbon dioxide</t>
    </r>
  </si>
  <si>
    <r>
      <t xml:space="preserve">Ogółem
</t>
    </r>
    <r>
      <rPr>
        <sz val="9"/>
        <color rgb="FF4D4D4D"/>
        <rFont val="Arial"/>
        <family val="2"/>
        <charset val="238"/>
      </rPr>
      <t>Grand total</t>
    </r>
  </si>
  <si>
    <r>
      <t xml:space="preserve">z procesów techno-logicznych
</t>
    </r>
    <r>
      <rPr>
        <sz val="9"/>
        <color rgb="FF4D4D4D"/>
        <rFont val="Arial"/>
        <family val="2"/>
        <charset val="238"/>
      </rPr>
      <t>from technolo-gical processes</t>
    </r>
  </si>
  <si>
    <r>
      <t xml:space="preserve">tlenek węgla
</t>
    </r>
    <r>
      <rPr>
        <sz val="9"/>
        <color rgb="FF4D4D4D"/>
        <rFont val="Arial"/>
        <family val="2"/>
        <charset val="238"/>
      </rPr>
      <t>carbon oxide</t>
    </r>
  </si>
  <si>
    <r>
      <t xml:space="preserve">ze spalania biomasy
</t>
    </r>
    <r>
      <rPr>
        <sz val="9"/>
        <color rgb="FF4D4D4D"/>
        <rFont val="Arial"/>
        <family val="2"/>
        <charset val="238"/>
      </rPr>
      <t>from the combustion of biomass</t>
    </r>
  </si>
  <si>
    <r>
      <t xml:space="preserve">z pozostałych źródeł 
</t>
    </r>
    <r>
      <rPr>
        <sz val="9"/>
        <color rgb="FF4D4D4D"/>
        <rFont val="Arial"/>
        <family val="2"/>
        <charset val="238"/>
      </rPr>
      <t>from the other sources</t>
    </r>
  </si>
  <si>
    <r>
      <t xml:space="preserve">Zanieczyszczenia
</t>
    </r>
    <r>
      <rPr>
        <sz val="9"/>
        <color rgb="FF4D4D4D"/>
        <rFont val="Arial"/>
        <family val="2"/>
        <charset val="238"/>
      </rPr>
      <t>Pollutants</t>
    </r>
  </si>
  <si>
    <r>
      <t xml:space="preserve">pyłowe
</t>
    </r>
    <r>
      <rPr>
        <sz val="9"/>
        <color rgb="FF4D4D4D"/>
        <rFont val="Arial"/>
        <family val="2"/>
        <charset val="238"/>
      </rPr>
      <t>particulate</t>
    </r>
  </si>
  <si>
    <r>
      <t xml:space="preserve">gazowe
</t>
    </r>
    <r>
      <rPr>
        <sz val="9"/>
        <color rgb="FF4D4D4D"/>
        <rFont val="Arial"/>
        <family val="2"/>
        <charset val="238"/>
      </rPr>
      <t>gaseous</t>
    </r>
  </si>
  <si>
    <r>
      <t xml:space="preserve">w tym ze spalania paliw
</t>
    </r>
    <r>
      <rPr>
        <sz val="9"/>
        <color rgb="FF4D4D4D"/>
        <rFont val="Arial"/>
        <family val="2"/>
        <charset val="238"/>
      </rPr>
      <t>from the combustion of fuel</t>
    </r>
  </si>
  <si>
    <r>
      <t xml:space="preserve">tlenek węgla
</t>
    </r>
    <r>
      <rPr>
        <sz val="9"/>
        <color rgb="FF4D4D4D"/>
        <rFont val="Arial"/>
        <family val="2"/>
        <charset val="238"/>
      </rPr>
      <t xml:space="preserve">carbon oxide </t>
    </r>
  </si>
  <si>
    <r>
      <t xml:space="preserve">UZDROWISKA
</t>
    </r>
    <r>
      <rPr>
        <sz val="9"/>
        <color rgb="FF4D4D4D"/>
        <rFont val="Arial"/>
        <family val="2"/>
        <charset val="238"/>
      </rPr>
      <t>HEALTH RESORTS</t>
    </r>
  </si>
  <si>
    <r>
      <t xml:space="preserve">pyłowe
</t>
    </r>
    <r>
      <rPr>
        <sz val="9"/>
        <color rgb="FF4D4D4D"/>
        <rFont val="Arial"/>
        <family val="2"/>
        <charset val="238"/>
      </rPr>
      <t>particulates</t>
    </r>
  </si>
  <si>
    <r>
      <rPr>
        <sz val="9"/>
        <color theme="1"/>
        <rFont val="Arial"/>
        <family val="2"/>
        <charset val="238"/>
      </rPr>
      <t>Chrom</t>
    </r>
    <r>
      <rPr>
        <sz val="9"/>
        <rFont val="Arial"/>
        <family val="2"/>
        <charset val="238"/>
      </rPr>
      <t xml:space="preserve">
</t>
    </r>
    <r>
      <rPr>
        <sz val="9"/>
        <color rgb="FF4D4D4D"/>
        <rFont val="Arial"/>
        <family val="2"/>
        <charset val="238"/>
      </rPr>
      <t>Chromium</t>
    </r>
  </si>
  <si>
    <r>
      <t xml:space="preserve">Cyna
</t>
    </r>
    <r>
      <rPr>
        <sz val="9"/>
        <color rgb="FF4D4D4D"/>
        <rFont val="Arial"/>
        <family val="2"/>
        <charset val="238"/>
      </rPr>
      <t>Tin</t>
    </r>
  </si>
  <si>
    <r>
      <t xml:space="preserve">Kobalt
</t>
    </r>
    <r>
      <rPr>
        <sz val="9"/>
        <color rgb="FF4D4D4D"/>
        <rFont val="Arial"/>
        <family val="2"/>
        <charset val="238"/>
      </rPr>
      <t>Cobalt</t>
    </r>
  </si>
  <si>
    <r>
      <t xml:space="preserve">Mangan
</t>
    </r>
    <r>
      <rPr>
        <sz val="9"/>
        <color rgb="FF4D4D4D"/>
        <rFont val="Arial"/>
        <family val="2"/>
        <charset val="238"/>
      </rPr>
      <t>Manganese</t>
    </r>
  </si>
  <si>
    <r>
      <t xml:space="preserve">Molibden
</t>
    </r>
    <r>
      <rPr>
        <sz val="9"/>
        <color rgb="FF4D4D4D"/>
        <rFont val="Arial"/>
        <family val="2"/>
        <charset val="238"/>
      </rPr>
      <t>Molybdenum</t>
    </r>
  </si>
  <si>
    <r>
      <t xml:space="preserve">w kilogramach na rok
</t>
    </r>
    <r>
      <rPr>
        <sz val="9"/>
        <color rgb="FF4D4D4D"/>
        <rFont val="Arial"/>
        <family val="2"/>
        <charset val="238"/>
      </rPr>
      <t>in kilograms per year</t>
    </r>
  </si>
  <si>
    <t>AIR POLLUTANTS EMISSION FROM PLANTS OF SIGNIFICANT NUISANCE TO AIR QUALITY BY TYPES OF SUBSTANCES</t>
  </si>
  <si>
    <r>
      <t>Cobalt</t>
    </r>
    <r>
      <rPr>
        <vertAlign val="superscript"/>
        <sz val="9"/>
        <color rgb="FF4D4D4D"/>
        <rFont val="Arial"/>
        <family val="2"/>
        <charset val="238"/>
      </rPr>
      <t>a</t>
    </r>
  </si>
  <si>
    <r>
      <t>Nitrogen oxides (in terms of NO</t>
    </r>
    <r>
      <rPr>
        <vertAlign val="subscript"/>
        <sz val="9"/>
        <color rgb="FF4D4D4D"/>
        <rFont val="Arial"/>
        <family val="2"/>
        <charset val="238"/>
      </rPr>
      <t>2</t>
    </r>
    <r>
      <rPr>
        <sz val="9"/>
        <color rgb="FF4D4D4D"/>
        <rFont val="Arial"/>
        <family val="2"/>
        <charset val="238"/>
      </rPr>
      <t>)</t>
    </r>
  </si>
  <si>
    <t>Halogen-derived hydrocarbons: compounds as HCFC</t>
  </si>
  <si>
    <r>
      <t xml:space="preserve">Emisja zanieczyszczeń
w tonach
</t>
    </r>
    <r>
      <rPr>
        <sz val="9"/>
        <color rgb="FF4D4D4D"/>
        <rFont val="Arial"/>
        <family val="2"/>
        <charset val="238"/>
      </rPr>
      <t>Pollutants emission
in tonnes</t>
    </r>
  </si>
  <si>
    <r>
      <t xml:space="preserve">Emisja zanieczyszczeń   </t>
    </r>
    <r>
      <rPr>
        <sz val="9"/>
        <color rgb="FF4D4D4D"/>
        <rFont val="Arial"/>
        <family val="2"/>
        <charset val="238"/>
      </rPr>
      <t xml:space="preserve"> Pollutants emission</t>
    </r>
  </si>
  <si>
    <r>
      <t xml:space="preserve">gazowych   </t>
    </r>
    <r>
      <rPr>
        <sz val="9"/>
        <color rgb="FF4D4D4D"/>
        <rFont val="Arial"/>
        <family val="2"/>
        <charset val="238"/>
      </rPr>
      <t>gaseous</t>
    </r>
  </si>
  <si>
    <r>
      <t xml:space="preserve">w tym   </t>
    </r>
    <r>
      <rPr>
        <sz val="9"/>
        <color rgb="FF4D4D4D"/>
        <rFont val="Arial"/>
        <family val="2"/>
        <charset val="238"/>
      </rPr>
      <t>of which</t>
    </r>
  </si>
  <si>
    <r>
      <t xml:space="preserve">Zanieczyszczenia zatrzymane 
w urządzeniach do redukcji
</t>
    </r>
    <r>
      <rPr>
        <sz val="9"/>
        <color rgb="FF4D4D4D"/>
        <rFont val="Arial"/>
        <family val="2"/>
        <charset val="238"/>
      </rPr>
      <t>Pollutants retained 
in reduction systems</t>
    </r>
  </si>
  <si>
    <r>
      <t xml:space="preserve">pyłowych   </t>
    </r>
    <r>
      <rPr>
        <sz val="9"/>
        <color rgb="FF4D4D4D"/>
        <rFont val="Arial"/>
        <family val="2"/>
        <charset val="238"/>
      </rPr>
      <t>particulate</t>
    </r>
  </si>
  <si>
    <r>
      <t xml:space="preserve">dwutlenek siarki  </t>
    </r>
    <r>
      <rPr>
        <i/>
        <sz val="9"/>
        <color rgb="FF4D4D4D"/>
        <rFont val="Arial"/>
        <family val="2"/>
        <charset val="238"/>
      </rPr>
      <t xml:space="preserve"> </t>
    </r>
    <r>
      <rPr>
        <sz val="9"/>
        <color rgb="FF4D4D4D"/>
        <rFont val="Arial"/>
        <family val="2"/>
        <charset val="238"/>
      </rPr>
      <t>sulphur dioxide</t>
    </r>
  </si>
  <si>
    <r>
      <t xml:space="preserve">dwutlenek węgla   </t>
    </r>
    <r>
      <rPr>
        <sz val="9"/>
        <color rgb="FF4D4D4D"/>
        <rFont val="Arial"/>
        <family val="2"/>
        <charset val="238"/>
      </rPr>
      <t>carbon dioxide</t>
    </r>
  </si>
  <si>
    <r>
      <t>ogółem</t>
    </r>
    <r>
      <rPr>
        <sz val="9"/>
        <color rgb="FF4D4D4D"/>
        <rFont val="Arial"/>
        <family val="2"/>
        <charset val="238"/>
      </rPr>
      <t xml:space="preserve">
total</t>
    </r>
  </si>
  <si>
    <r>
      <t>tlenki azotu 
(w przeliczeniu na NO</t>
    </r>
    <r>
      <rPr>
        <vertAlign val="subscript"/>
        <sz val="9"/>
        <color theme="1"/>
        <rFont val="Arial"/>
        <family val="2"/>
        <charset val="238"/>
      </rPr>
      <t>2</t>
    </r>
    <r>
      <rPr>
        <sz val="9"/>
        <color theme="1"/>
        <rFont val="Arial"/>
        <family val="2"/>
        <charset val="238"/>
      </rPr>
      <t xml:space="preserve">)
</t>
    </r>
    <r>
      <rPr>
        <sz val="9"/>
        <color rgb="FF4D4D4D"/>
        <rFont val="Arial"/>
        <family val="2"/>
        <charset val="238"/>
      </rPr>
      <t>nitrogen oxides 
(calculated as NO</t>
    </r>
    <r>
      <rPr>
        <vertAlign val="subscript"/>
        <sz val="9"/>
        <color rgb="FF4D4D4D"/>
        <rFont val="Arial"/>
        <family val="2"/>
        <charset val="238"/>
      </rPr>
      <t>2</t>
    </r>
    <r>
      <rPr>
        <sz val="9"/>
        <color rgb="FF4D4D4D"/>
        <rFont val="Arial"/>
        <family val="2"/>
        <charset val="238"/>
      </rPr>
      <t>)</t>
    </r>
  </si>
  <si>
    <r>
      <t xml:space="preserve">gazowych
(bez dwutlenku węgla)
</t>
    </r>
    <r>
      <rPr>
        <sz val="9"/>
        <color rgb="FF4D4D4D"/>
        <rFont val="Arial"/>
        <family val="2"/>
        <charset val="238"/>
      </rPr>
      <t>gaseous
(excluding carbon dioxide)</t>
    </r>
  </si>
  <si>
    <r>
      <t xml:space="preserve">w tysiącach ton   </t>
    </r>
    <r>
      <rPr>
        <sz val="9"/>
        <color rgb="FF4D4D4D"/>
        <rFont val="Arial"/>
        <family val="2"/>
        <charset val="238"/>
      </rPr>
      <t>in thousand tonnes</t>
    </r>
  </si>
  <si>
    <r>
      <t xml:space="preserve">Poziom
</t>
    </r>
    <r>
      <rPr>
        <sz val="9"/>
        <color rgb="FF4D4D4D"/>
        <rFont val="Arial"/>
        <family val="2"/>
        <charset val="238"/>
      </rPr>
      <t>Level of</t>
    </r>
  </si>
  <si>
    <r>
      <t xml:space="preserve">działu
</t>
    </r>
    <r>
      <rPr>
        <sz val="9"/>
        <color rgb="FF4D4D4D"/>
        <rFont val="Arial"/>
        <family val="2"/>
        <charset val="238"/>
      </rPr>
      <t>divi-sion</t>
    </r>
  </si>
  <si>
    <r>
      <t xml:space="preserve">grupy
</t>
    </r>
    <r>
      <rPr>
        <sz val="9"/>
        <color rgb="FF4D4D4D"/>
        <rFont val="Arial"/>
        <family val="2"/>
        <charset val="238"/>
      </rPr>
      <t>group</t>
    </r>
  </si>
  <si>
    <r>
      <t xml:space="preserve"> WYSZCZEGÓLNIENIE
</t>
    </r>
    <r>
      <rPr>
        <sz val="9"/>
        <color rgb="FF4D4D4D"/>
        <rFont val="Arial"/>
        <family val="2"/>
        <charset val="238"/>
      </rPr>
      <t>SPECIFICATION</t>
    </r>
  </si>
  <si>
    <r>
      <t xml:space="preserve"> Emisja zanieczyszczeń w tys. ton
</t>
    </r>
    <r>
      <rPr>
        <sz val="9"/>
        <color rgb="FF4D4D4D"/>
        <rFont val="Arial"/>
        <family val="2"/>
        <charset val="238"/>
      </rPr>
      <t>Pollutants emission in thousand tonnes</t>
    </r>
  </si>
  <si>
    <r>
      <t xml:space="preserve">Zanieczyszczenia zatrzymane w urządzeniach do redukcji zanieczyszczeń
</t>
    </r>
    <r>
      <rPr>
        <sz val="9"/>
        <color rgb="FF4D4D4D"/>
        <rFont val="Arial"/>
        <family val="2"/>
        <charset val="238"/>
      </rPr>
      <t xml:space="preserve">Pollutants retained in reduction systems </t>
    </r>
  </si>
  <si>
    <r>
      <t xml:space="preserve">pyłowych
</t>
    </r>
    <r>
      <rPr>
        <sz val="9"/>
        <color rgb="FF4D4D4D"/>
        <rFont val="Arial"/>
        <family val="2"/>
        <charset val="238"/>
      </rPr>
      <t>particulate</t>
    </r>
  </si>
  <si>
    <r>
      <t xml:space="preserve">gazowych
</t>
    </r>
    <r>
      <rPr>
        <sz val="9"/>
        <color rgb="FF4D4D4D"/>
        <rFont val="Arial"/>
        <family val="2"/>
        <charset val="238"/>
      </rPr>
      <t>gaseous</t>
    </r>
  </si>
  <si>
    <r>
      <t xml:space="preserve">w tym ze spalania paliw
</t>
    </r>
    <r>
      <rPr>
        <sz val="9"/>
        <color rgb="FF4D4D4D"/>
        <rFont val="Arial"/>
        <family val="2"/>
        <charset val="238"/>
      </rPr>
      <t>of which from the combus-tion of fuel</t>
    </r>
  </si>
  <si>
    <r>
      <t xml:space="preserve">w tysiącach ton
</t>
    </r>
    <r>
      <rPr>
        <sz val="9"/>
        <color rgb="FF4D4D4D"/>
        <rFont val="Arial"/>
        <family val="2"/>
        <charset val="238"/>
      </rPr>
      <t>in thousands tonnes</t>
    </r>
  </si>
  <si>
    <t>TOTAL</t>
  </si>
  <si>
    <t>SECTION B+C+D+E</t>
  </si>
  <si>
    <t>SEKCJA B+C+D+E</t>
  </si>
  <si>
    <t>SEKCJA B</t>
  </si>
  <si>
    <t>SECTION B</t>
  </si>
  <si>
    <t>SECTION C</t>
  </si>
  <si>
    <t xml:space="preserve">SEKCJA C </t>
  </si>
  <si>
    <t>SECTION D</t>
  </si>
  <si>
    <t xml:space="preserve">SEKCJA D </t>
  </si>
  <si>
    <t>SECTION F</t>
  </si>
  <si>
    <t xml:space="preserve">SEKCJA E </t>
  </si>
  <si>
    <t>SECTION E</t>
  </si>
  <si>
    <t xml:space="preserve">SEKCJA F </t>
  </si>
  <si>
    <t>SECTION G</t>
  </si>
  <si>
    <t xml:space="preserve">SEKCJA G </t>
  </si>
  <si>
    <t>SECTION O</t>
  </si>
  <si>
    <t xml:space="preserve">SEKCJA O </t>
  </si>
  <si>
    <t>SECTION Q</t>
  </si>
  <si>
    <t xml:space="preserve">SEKCJA Q </t>
  </si>
  <si>
    <t>OTHER SECTIONS</t>
  </si>
  <si>
    <r>
      <t xml:space="preserve">w dobsonach
</t>
    </r>
    <r>
      <rPr>
        <sz val="9"/>
        <color rgb="FF4D4D4D"/>
        <rFont val="Arial"/>
        <family val="2"/>
        <charset val="238"/>
      </rPr>
      <t>in dobsons</t>
    </r>
  </si>
  <si>
    <r>
      <t xml:space="preserve">ŚREDNIE MIESIĘCZNE
</t>
    </r>
    <r>
      <rPr>
        <sz val="9"/>
        <color rgb="FF4D4D4D"/>
        <rFont val="Arial"/>
        <family val="2"/>
        <charset val="238"/>
      </rPr>
      <t>MONTHLY AVERAGE</t>
    </r>
  </si>
  <si>
    <r>
      <t xml:space="preserve">ZWIĘKSZENIE (+) LUB ZMNIEJSZENIE (-) W STOSUNKU DO ŚREDNICH WIELOLETNICH
</t>
    </r>
    <r>
      <rPr>
        <sz val="9"/>
        <color rgb="FF4D4D4D"/>
        <rFont val="Arial"/>
        <family val="2"/>
        <charset val="238"/>
      </rPr>
      <t>INCREASE (+) OR DECREASE (-) IN RELATION TO LONG-TERM AVERAGES</t>
    </r>
  </si>
  <si>
    <r>
      <t xml:space="preserve">Lokalizacja stanowisk pomiarowych
</t>
    </r>
    <r>
      <rPr>
        <sz val="9"/>
        <color rgb="FF4D4D4D"/>
        <rFont val="Arial"/>
        <family val="2"/>
        <charset val="238"/>
      </rPr>
      <t>Location of monitoring sites</t>
    </r>
  </si>
  <si>
    <r>
      <t xml:space="preserve">Stężenie maksymalne
</t>
    </r>
    <r>
      <rPr>
        <sz val="9"/>
        <color rgb="FF4D4D4D"/>
        <rFont val="Arial"/>
        <family val="2"/>
        <charset val="238"/>
      </rPr>
      <t>Maximum concentration</t>
    </r>
  </si>
  <si>
    <r>
      <t xml:space="preserve">1-godzinne
</t>
    </r>
    <r>
      <rPr>
        <sz val="9"/>
        <color rgb="FF4D4D4D"/>
        <rFont val="Arial"/>
        <family val="2"/>
        <charset val="238"/>
      </rPr>
      <t>1-hour</t>
    </r>
  </si>
  <si>
    <r>
      <t xml:space="preserve">Przywóz do Polski z terenu UE
</t>
    </r>
    <r>
      <rPr>
        <sz val="9"/>
        <color rgb="FF4D4D4D"/>
        <rFont val="Arial"/>
        <family val="2"/>
        <charset val="238"/>
      </rPr>
      <t>Imports to Poland from EU</t>
    </r>
  </si>
  <si>
    <r>
      <t xml:space="preserve">Wywóz z Polski na teren UE
</t>
    </r>
    <r>
      <rPr>
        <sz val="9"/>
        <color rgb="FF4D4D4D"/>
        <rFont val="Arial"/>
        <family val="2"/>
        <charset val="238"/>
      </rPr>
      <t>Exports from Poland to EU</t>
    </r>
  </si>
  <si>
    <r>
      <t xml:space="preserve">liczba stanowisk
</t>
    </r>
    <r>
      <rPr>
        <sz val="9"/>
        <color rgb="FF4D4D4D"/>
        <rFont val="Arial"/>
        <family val="2"/>
        <charset val="238"/>
      </rPr>
      <t>number of monitoring sites</t>
    </r>
  </si>
  <si>
    <r>
      <t>wartość normowanego
stężenia średniego rocznego w µg/m</t>
    </r>
    <r>
      <rPr>
        <vertAlign val="superscript"/>
        <sz val="9"/>
        <rFont val="Arial"/>
        <family val="2"/>
        <charset val="238"/>
      </rPr>
      <t xml:space="preserve">3
</t>
    </r>
    <r>
      <rPr>
        <sz val="9"/>
        <rFont val="Arial"/>
        <family val="2"/>
        <charset val="238"/>
      </rPr>
      <t>(poziom dopuszczalny: 25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average annual
concentration in μg/m</t>
    </r>
    <r>
      <rPr>
        <vertAlign val="superscript"/>
        <sz val="9"/>
        <color rgb="FF4D4D4D"/>
        <rFont val="Arial"/>
        <family val="2"/>
        <charset val="238"/>
      </rPr>
      <t>3</t>
    </r>
    <r>
      <rPr>
        <sz val="9"/>
        <color rgb="FF4D4D4D"/>
        <rFont val="Arial"/>
        <family val="2"/>
        <charset val="238"/>
      </rPr>
      <t xml:space="preserve">
(limit value: 25 μg/m</t>
    </r>
    <r>
      <rPr>
        <vertAlign val="superscript"/>
        <sz val="9"/>
        <color rgb="FF4D4D4D"/>
        <rFont val="Arial"/>
        <family val="2"/>
        <charset val="238"/>
      </rPr>
      <t>3</t>
    </r>
    <r>
      <rPr>
        <sz val="9"/>
        <color rgb="FF4D4D4D"/>
        <rFont val="Arial"/>
        <family val="2"/>
        <charset val="238"/>
      </rPr>
      <t>)</t>
    </r>
  </si>
  <si>
    <r>
      <t>wartość normowanego
stężenia średniego rocznego w µg/m</t>
    </r>
    <r>
      <rPr>
        <vertAlign val="superscript"/>
        <sz val="9"/>
        <rFont val="Arial"/>
        <family val="2"/>
        <charset val="238"/>
      </rPr>
      <t xml:space="preserve">3
</t>
    </r>
    <r>
      <rPr>
        <sz val="9"/>
        <rFont val="Arial"/>
        <family val="2"/>
        <charset val="238"/>
      </rPr>
      <t>(poziom dopuszczalny: 40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average annual
concentration in μg/m</t>
    </r>
    <r>
      <rPr>
        <vertAlign val="superscript"/>
        <sz val="9"/>
        <color rgb="FF4D4D4D"/>
        <rFont val="Arial"/>
        <family val="2"/>
        <charset val="238"/>
      </rPr>
      <t>3</t>
    </r>
    <r>
      <rPr>
        <sz val="9"/>
        <color rgb="FF4D4D4D"/>
        <rFont val="Arial"/>
        <family val="2"/>
        <charset val="238"/>
      </rPr>
      <t xml:space="preserve">
(limit value: 40 μg/m</t>
    </r>
    <r>
      <rPr>
        <vertAlign val="superscript"/>
        <sz val="9"/>
        <color rgb="FF4D4D4D"/>
        <rFont val="Arial"/>
        <family val="2"/>
        <charset val="238"/>
      </rPr>
      <t>3</t>
    </r>
    <r>
      <rPr>
        <sz val="9"/>
        <color rgb="FF4D4D4D"/>
        <rFont val="Arial"/>
        <family val="2"/>
        <charset val="238"/>
      </rPr>
      <t>)</t>
    </r>
  </si>
  <si>
    <r>
      <t xml:space="preserve">minimalne
</t>
    </r>
    <r>
      <rPr>
        <sz val="9"/>
        <color rgb="FF4D4D4D"/>
        <rFont val="Arial"/>
        <family val="2"/>
        <charset val="238"/>
      </rPr>
      <t>minimum</t>
    </r>
  </si>
  <si>
    <r>
      <t xml:space="preserve">średnie
</t>
    </r>
    <r>
      <rPr>
        <sz val="9"/>
        <color rgb="FF4D4D4D"/>
        <rFont val="Arial"/>
        <family val="2"/>
        <charset val="238"/>
      </rPr>
      <t>average</t>
    </r>
  </si>
  <si>
    <r>
      <t xml:space="preserve">maksymalne
</t>
    </r>
    <r>
      <rPr>
        <sz val="9"/>
        <color rgb="FF4D4D4D"/>
        <rFont val="Arial"/>
        <family val="2"/>
        <charset val="238"/>
      </rPr>
      <t>maximum</t>
    </r>
  </si>
  <si>
    <t>Aglomeracja białostocka</t>
  </si>
  <si>
    <t>Aglomeracja bydgoska</t>
  </si>
  <si>
    <t>Aglomeracja górnośląska</t>
  </si>
  <si>
    <t>Aglomeracja krakowska</t>
  </si>
  <si>
    <t>Aglomeracja łódzka</t>
  </si>
  <si>
    <t>Aglomeracja rybnicko-jastrzębska</t>
  </si>
  <si>
    <t>Aglomeracja szczecińska</t>
  </si>
  <si>
    <t>Aglomeracja trójmiejska</t>
  </si>
  <si>
    <t>Aglomeracja warszawska</t>
  </si>
  <si>
    <t>Aglomeracja wrocławska</t>
  </si>
  <si>
    <r>
      <t xml:space="preserve">Stężenia średnie roczne dwutlenku azotu
</t>
    </r>
    <r>
      <rPr>
        <sz val="9"/>
        <color rgb="FF4D4D4D"/>
        <rFont val="Arial"/>
        <family val="2"/>
        <charset val="238"/>
      </rPr>
      <t>Annual mean concentration of nitrogen dioxide</t>
    </r>
  </si>
  <si>
    <r>
      <t xml:space="preserve">Stężenia średnie roczne dwutlenku siarki
</t>
    </r>
    <r>
      <rPr>
        <sz val="9"/>
        <color rgb="FF4D4D4D"/>
        <rFont val="Arial"/>
        <family val="2"/>
        <charset val="238"/>
      </rPr>
      <t>Annual mean concentration of sulphur dioxide</t>
    </r>
  </si>
  <si>
    <r>
      <t>wartość 
stężenia średniego rocznego w µg/m</t>
    </r>
    <r>
      <rPr>
        <vertAlign val="superscript"/>
        <sz val="9"/>
        <rFont val="Arial"/>
        <family val="2"/>
        <charset val="238"/>
      </rPr>
      <t>3</t>
    </r>
    <r>
      <rPr>
        <sz val="9"/>
        <rFont val="Arial"/>
        <family val="2"/>
        <charset val="238"/>
      </rPr>
      <t xml:space="preserve">
</t>
    </r>
    <r>
      <rPr>
        <sz val="9"/>
        <color rgb="FF4D4D4D"/>
        <rFont val="Arial"/>
        <family val="2"/>
        <charset val="238"/>
      </rPr>
      <t>value of  annual mean
concentration in μg/m</t>
    </r>
    <r>
      <rPr>
        <vertAlign val="superscript"/>
        <sz val="9"/>
        <color rgb="FF4D4D4D"/>
        <rFont val="Arial"/>
        <family val="2"/>
        <charset val="238"/>
      </rPr>
      <t>3</t>
    </r>
  </si>
  <si>
    <r>
      <t xml:space="preserve">AGLOMERACJA / MIASTO
</t>
    </r>
    <r>
      <rPr>
        <sz val="9"/>
        <color rgb="FF4D4D4D"/>
        <rFont val="Arial"/>
        <family val="2"/>
        <charset val="238"/>
      </rPr>
      <t>AGGLOMERATION / CITY</t>
    </r>
  </si>
  <si>
    <r>
      <t xml:space="preserve">Stężenia średnie roczne
</t>
    </r>
    <r>
      <rPr>
        <sz val="9"/>
        <color rgb="FF4D4D4D"/>
        <rFont val="Arial"/>
        <family val="2"/>
        <charset val="238"/>
      </rPr>
      <t>Annual mean concentration</t>
    </r>
  </si>
  <si>
    <r>
      <t>wartość stężenia
średniego rocznego w µg/m</t>
    </r>
    <r>
      <rPr>
        <vertAlign val="superscript"/>
        <sz val="9"/>
        <rFont val="Arial"/>
        <family val="2"/>
        <charset val="238"/>
      </rPr>
      <t xml:space="preserve">3
</t>
    </r>
    <r>
      <rPr>
        <sz val="9"/>
        <color rgb="FF4D4D4D"/>
        <rFont val="Arial"/>
        <family val="2"/>
        <charset val="238"/>
      </rPr>
      <t>value of annual mean
concentration in μg/m</t>
    </r>
    <r>
      <rPr>
        <vertAlign val="superscript"/>
        <sz val="9"/>
        <color rgb="FF4D4D4D"/>
        <rFont val="Arial"/>
        <family val="2"/>
        <charset val="238"/>
      </rPr>
      <t>3</t>
    </r>
  </si>
  <si>
    <r>
      <t xml:space="preserve">Stężenia średnie roczne benzenu
</t>
    </r>
    <r>
      <rPr>
        <sz val="9"/>
        <color rgb="FF4D4D4D"/>
        <rFont val="Arial"/>
        <family val="2"/>
        <charset val="238"/>
      </rPr>
      <t>Annual mean benzene concentration</t>
    </r>
  </si>
  <si>
    <r>
      <t xml:space="preserve">Stężenia średnie roczne ołowiu
</t>
    </r>
    <r>
      <rPr>
        <sz val="9"/>
        <color rgb="FF4D4D4D"/>
        <rFont val="Arial"/>
        <family val="2"/>
        <charset val="238"/>
      </rPr>
      <t>Annual mean lead concentration</t>
    </r>
  </si>
  <si>
    <r>
      <t>wartość normowanego stężenia
średniego rocznego w µg/m</t>
    </r>
    <r>
      <rPr>
        <vertAlign val="superscript"/>
        <sz val="9"/>
        <rFont val="Arial"/>
        <family val="2"/>
        <charset val="238"/>
      </rPr>
      <t xml:space="preserve">3
</t>
    </r>
    <r>
      <rPr>
        <sz val="9"/>
        <rFont val="Arial"/>
        <family val="2"/>
        <charset val="238"/>
      </rPr>
      <t>(poziom dopuszczalny: 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μg/m</t>
    </r>
    <r>
      <rPr>
        <vertAlign val="superscript"/>
        <sz val="9"/>
        <color rgb="FF4D4D4D"/>
        <rFont val="Arial"/>
        <family val="2"/>
        <charset val="238"/>
      </rPr>
      <t>3</t>
    </r>
    <r>
      <rPr>
        <sz val="9"/>
        <color rgb="FF4D4D4D"/>
        <rFont val="Arial"/>
        <family val="2"/>
        <charset val="238"/>
      </rPr>
      <t xml:space="preserve">
(limit value: 5 μg/m</t>
    </r>
    <r>
      <rPr>
        <vertAlign val="superscript"/>
        <sz val="9"/>
        <color rgb="FF4D4D4D"/>
        <rFont val="Arial"/>
        <family val="2"/>
        <charset val="238"/>
      </rPr>
      <t>3</t>
    </r>
    <r>
      <rPr>
        <sz val="9"/>
        <color rgb="FF4D4D4D"/>
        <rFont val="Arial"/>
        <family val="2"/>
        <charset val="238"/>
      </rPr>
      <t>)</t>
    </r>
  </si>
  <si>
    <r>
      <t>wartość normowanego stężenia
średniego rocznego w µg/m</t>
    </r>
    <r>
      <rPr>
        <vertAlign val="superscript"/>
        <sz val="9"/>
        <rFont val="Arial"/>
        <family val="2"/>
        <charset val="238"/>
      </rPr>
      <t xml:space="preserve">3
</t>
    </r>
    <r>
      <rPr>
        <sz val="9"/>
        <rFont val="Arial"/>
        <family val="2"/>
        <charset val="238"/>
      </rPr>
      <t>(poziom dopuszczalny: 0,5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μg/m</t>
    </r>
    <r>
      <rPr>
        <vertAlign val="superscript"/>
        <sz val="9"/>
        <color rgb="FF4D4D4D"/>
        <rFont val="Arial"/>
        <family val="2"/>
        <charset val="238"/>
      </rPr>
      <t>3</t>
    </r>
    <r>
      <rPr>
        <sz val="9"/>
        <color rgb="FF4D4D4D"/>
        <rFont val="Arial"/>
        <family val="2"/>
        <charset val="238"/>
      </rPr>
      <t xml:space="preserve">
(limit value: 0.5 μg/m</t>
    </r>
    <r>
      <rPr>
        <vertAlign val="superscript"/>
        <sz val="9"/>
        <color rgb="FF4D4D4D"/>
        <rFont val="Arial"/>
        <family val="2"/>
        <charset val="238"/>
      </rPr>
      <t>3</t>
    </r>
    <r>
      <rPr>
        <sz val="9"/>
        <color rgb="FF4D4D4D"/>
        <rFont val="Arial"/>
        <family val="2"/>
        <charset val="238"/>
      </rPr>
      <t>)</t>
    </r>
  </si>
  <si>
    <r>
      <t xml:space="preserve">Stężenia średnie roczne arsenu
</t>
    </r>
    <r>
      <rPr>
        <sz val="9"/>
        <color rgb="FF4D4D4D"/>
        <rFont val="Arial"/>
        <family val="2"/>
        <charset val="238"/>
      </rPr>
      <t>Annual mean arsenic concentration</t>
    </r>
  </si>
  <si>
    <r>
      <t xml:space="preserve">Stężenia średnie roczne kadmu
</t>
    </r>
    <r>
      <rPr>
        <sz val="9"/>
        <color rgb="FF4D4D4D"/>
        <rFont val="Arial"/>
        <family val="2"/>
        <charset val="238"/>
      </rPr>
      <t>Annual mean cadmium concentration</t>
    </r>
  </si>
  <si>
    <r>
      <t xml:space="preserve">Stężenia średnie roczne niklu
</t>
    </r>
    <r>
      <rPr>
        <sz val="9"/>
        <color rgb="FF4D4D4D"/>
        <rFont val="Arial"/>
        <family val="2"/>
        <charset val="238"/>
      </rPr>
      <t>Annual mean nickel concentration</t>
    </r>
  </si>
  <si>
    <r>
      <t xml:space="preserve">Stężenia średnie roczne benzo(a)pirenu
</t>
    </r>
    <r>
      <rPr>
        <sz val="9"/>
        <color rgb="FF4D4D4D"/>
        <rFont val="Arial"/>
        <family val="2"/>
        <charset val="238"/>
      </rPr>
      <t>Annual mean benzo(a)pyrene concentration</t>
    </r>
  </si>
  <si>
    <r>
      <t xml:space="preserve">Potencjalni sprawcy poważnych awarii
</t>
    </r>
    <r>
      <rPr>
        <sz val="9"/>
        <color rgb="FF4D4D4D"/>
        <rFont val="Arial"/>
        <family val="2"/>
        <charset val="238"/>
      </rPr>
      <t>Potential initiators of major accidents</t>
    </r>
  </si>
  <si>
    <r>
      <t xml:space="preserve">ogółem
(stan w dniu 31 XII)
</t>
    </r>
    <r>
      <rPr>
        <sz val="9"/>
        <color rgb="FF4D4D4D"/>
        <rFont val="Arial"/>
        <family val="2"/>
        <charset val="238"/>
      </rPr>
      <t>total
(as of 31 XII)</t>
    </r>
  </si>
  <si>
    <r>
      <t xml:space="preserve">dużego ryzyka
</t>
    </r>
    <r>
      <rPr>
        <sz val="9"/>
        <color rgb="FF4D4D4D"/>
        <rFont val="Arial"/>
        <family val="2"/>
        <charset val="238"/>
      </rPr>
      <t>with high risk</t>
    </r>
  </si>
  <si>
    <r>
      <t xml:space="preserve">zwiększonego ryzyka
</t>
    </r>
    <r>
      <rPr>
        <sz val="9"/>
        <color rgb="FF4D4D4D"/>
        <rFont val="Arial"/>
        <family val="2"/>
        <charset val="238"/>
      </rPr>
      <t>with increased risk</t>
    </r>
  </si>
  <si>
    <r>
      <t xml:space="preserve">pozostali
</t>
    </r>
    <r>
      <rPr>
        <sz val="9"/>
        <color rgb="FF4D4D4D"/>
        <rFont val="Arial"/>
        <family val="2"/>
        <charset val="238"/>
      </rPr>
      <t>other</t>
    </r>
  </si>
  <si>
    <r>
      <t xml:space="preserve">Źródło/miejsce awarii
</t>
    </r>
    <r>
      <rPr>
        <sz val="9"/>
        <color rgb="FF4D4D4D"/>
        <rFont val="Arial"/>
        <family val="2"/>
        <charset val="238"/>
      </rPr>
      <t>Source/place of accident</t>
    </r>
  </si>
  <si>
    <r>
      <t xml:space="preserve">Rodzaj awarii
</t>
    </r>
    <r>
      <rPr>
        <sz val="9"/>
        <color rgb="FF4D4D4D"/>
        <rFont val="Arial"/>
        <family val="2"/>
        <charset val="238"/>
      </rPr>
      <t>Type of accident</t>
    </r>
  </si>
  <si>
    <r>
      <t xml:space="preserve">Skutki poważnych awarii
</t>
    </r>
    <r>
      <rPr>
        <sz val="9"/>
        <color rgb="FF4D4D4D"/>
        <rFont val="Arial"/>
        <family val="2"/>
        <charset val="238"/>
      </rPr>
      <t>Results of major accidents</t>
    </r>
  </si>
  <si>
    <r>
      <t xml:space="preserve">Rodzaj (ilość) zanieczyszczeń
</t>
    </r>
    <r>
      <rPr>
        <sz val="9"/>
        <color rgb="FF4D4D4D"/>
        <rFont val="Arial"/>
        <family val="2"/>
        <charset val="238"/>
      </rPr>
      <t>Type (quantity) of pollutants</t>
    </r>
  </si>
  <si>
    <r>
      <t xml:space="preserve">Ofiary awarii
</t>
    </r>
    <r>
      <rPr>
        <sz val="9"/>
        <color rgb="FF4D4D4D"/>
        <rFont val="Arial"/>
        <family val="2"/>
        <charset val="238"/>
      </rPr>
      <t>Victims of accidents</t>
    </r>
  </si>
  <si>
    <r>
      <t xml:space="preserve">śmiertelne
</t>
    </r>
    <r>
      <rPr>
        <sz val="9"/>
        <color rgb="FF4D4D4D"/>
        <rFont val="Arial"/>
        <family val="2"/>
        <charset val="238"/>
      </rPr>
      <t>fatal</t>
    </r>
  </si>
  <si>
    <t xml:space="preserve">Samochody osobowe </t>
  </si>
  <si>
    <r>
      <t xml:space="preserve">Stężenia średnie roczne pyłu zawieszonego PM2,5
</t>
    </r>
    <r>
      <rPr>
        <sz val="9"/>
        <color rgb="FF4D4D4D"/>
        <rFont val="Arial"/>
        <family val="2"/>
        <charset val="238"/>
      </rPr>
      <t>Annual mean concentration of suspended particulate PM2,5</t>
    </r>
  </si>
  <si>
    <r>
      <t xml:space="preserve">Stężenia średnie roczne pyłu zawieszonego PM10
</t>
    </r>
    <r>
      <rPr>
        <sz val="9"/>
        <color rgb="FF4D4D4D"/>
        <rFont val="Arial"/>
        <family val="2"/>
        <charset val="238"/>
      </rPr>
      <t>Annual mean concentration of suspended particulate PM10</t>
    </r>
  </si>
  <si>
    <r>
      <t>wartość normowanego stężenia średniego rocznego w ng/m</t>
    </r>
    <r>
      <rPr>
        <vertAlign val="superscript"/>
        <sz val="9"/>
        <rFont val="Arial"/>
        <family val="2"/>
        <charset val="238"/>
      </rPr>
      <t xml:space="preserve">3
</t>
    </r>
    <r>
      <rPr>
        <sz val="9"/>
        <rFont val="Arial"/>
        <family val="2"/>
        <charset val="238"/>
      </rPr>
      <t>(poziom docelowy: 5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5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</si>
  <si>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6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6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</si>
  <si>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20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20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</si>
  <si>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1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1 ng/m</t>
    </r>
    <r>
      <rPr>
        <vertAlign val="superscript"/>
        <sz val="9"/>
        <color rgb="FF4D4D4D"/>
        <rFont val="Arial"/>
        <family val="2"/>
        <charset val="238"/>
      </rPr>
      <t>3</t>
    </r>
    <r>
      <rPr>
        <sz val="9"/>
        <color rgb="FF4D4D4D"/>
        <rFont val="Arial"/>
        <family val="2"/>
        <charset val="238"/>
      </rPr>
      <t>)</t>
    </r>
  </si>
  <si>
    <r>
      <t>TOTAL EMISSION OF SULPHUR DIOXIDE, NITROGEN OXIDES</t>
    </r>
    <r>
      <rPr>
        <vertAlign val="superscript"/>
        <sz val="9"/>
        <color rgb="FF4D4D4D"/>
        <rFont val="Arial"/>
        <family val="2"/>
        <charset val="238"/>
      </rPr>
      <t xml:space="preserve"> </t>
    </r>
    <r>
      <rPr>
        <sz val="9"/>
        <color rgb="FF4D4D4D"/>
        <rFont val="Arial"/>
        <family val="2"/>
        <charset val="238"/>
      </rPr>
      <t>AND PARTICULATES</t>
    </r>
  </si>
  <si>
    <t>ZAKŁADY SZCZEGÓLNIE UCIĄŻLIWE DLA CZYSTOŚCI POWIETRZA WEDŁUG STOPNIA REDUKCJI</t>
  </si>
  <si>
    <t>WYPOSAŻENIE ZAKŁADÓW W PODSTAWOWE URZĄDZENIA DO REDUKCJI ZANIECZYSZCZEŃ</t>
  </si>
  <si>
    <t>EMITORY NA TERENIE ZAKŁADÓW SZCZEGÓLNIE UCIĄŻLIWYCH DLA CZYSTOŚCI POWIETRZA WEDŁUG WIELKOŚCI</t>
  </si>
  <si>
    <t>ZAKŁADY SZCZEGÓLNIE UCIĄŻLIWE EMITUJĄCE ZANIECZYSZCZENIA POWIETRZA WEDŁUG WIELKOŚCI EMISJI</t>
  </si>
  <si>
    <t>MIASTA O DUŻEJ SKALI ZAGROŻENIA ŚRODOWISKA EMISJĄ ZANIECZYSZCZEŃ POWIETRZA Z ZAKŁADÓW</t>
  </si>
  <si>
    <t>EMISJA I REDUKCJA ZANIECZYSZCZEŃ POWIETRZA Z ZAKŁADÓW SZCZEGÓLNIE UCIĄŻLIWYCH</t>
  </si>
  <si>
    <t>PRZEBIEG ROCZNY SKŁADU CHEMICZNEGO OPADÓW ATMOSFERYCZNYCH W REJONACH MONITORINGU</t>
  </si>
  <si>
    <r>
      <t xml:space="preserve">w liczbach bezwzględnych
</t>
    </r>
    <r>
      <rPr>
        <sz val="9"/>
        <color rgb="FF4D4D4D"/>
        <rFont val="Arial"/>
        <family val="2"/>
        <charset val="238"/>
      </rPr>
      <t>in absolute value</t>
    </r>
  </si>
  <si>
    <r>
      <t>hm</t>
    </r>
    <r>
      <rPr>
        <vertAlign val="superscript"/>
        <sz val="9"/>
        <rFont val="Arial"/>
        <family val="2"/>
        <charset val="238"/>
      </rPr>
      <t xml:space="preserve">3 </t>
    </r>
    <r>
      <rPr>
        <sz val="9"/>
        <rFont val="Arial"/>
        <family val="2"/>
        <charset val="238"/>
      </rPr>
      <t/>
    </r>
  </si>
  <si>
    <r>
      <t>hm</t>
    </r>
    <r>
      <rPr>
        <vertAlign val="superscript"/>
        <sz val="9"/>
        <rFont val="Arial"/>
        <family val="2"/>
        <charset val="238"/>
      </rPr>
      <t>3</t>
    </r>
  </si>
  <si>
    <r>
      <t>Zużycie energii ogółem</t>
    </r>
    <r>
      <rPr>
        <sz val="9"/>
        <rFont val="Arial"/>
        <family val="2"/>
        <charset val="238"/>
      </rPr>
      <t xml:space="preserve">
</t>
    </r>
    <r>
      <rPr>
        <sz val="9"/>
        <color rgb="FF4D4D4D"/>
        <rFont val="Arial"/>
        <family val="2"/>
        <charset val="238"/>
      </rPr>
      <t>Total consumption of energy</t>
    </r>
  </si>
  <si>
    <r>
      <t>Miejscowość</t>
    </r>
    <r>
      <rPr>
        <sz val="9"/>
        <rFont val="Arial"/>
        <family val="2"/>
        <charset val="238"/>
      </rPr>
      <t xml:space="preserve">
</t>
    </r>
    <r>
      <rPr>
        <sz val="9"/>
        <color rgb="FF4D4D4D"/>
        <rFont val="Arial"/>
        <family val="2"/>
        <charset val="238"/>
      </rPr>
      <t xml:space="preserve">Locality </t>
    </r>
  </si>
  <si>
    <r>
      <t>w zużyciu energii ogółem w %</t>
    </r>
    <r>
      <rPr>
        <i/>
        <vertAlign val="superscript"/>
        <sz val="9"/>
        <rFont val="Arial"/>
        <family val="2"/>
        <charset val="238"/>
      </rPr>
      <t>a</t>
    </r>
    <r>
      <rPr>
        <i/>
        <sz val="9"/>
        <color rgb="FF4D4D4D"/>
        <rFont val="Arial"/>
        <family val="2"/>
        <charset val="238"/>
      </rPr>
      <t xml:space="preserve">
</t>
    </r>
    <r>
      <rPr>
        <sz val="9"/>
        <color rgb="FF4D4D4D"/>
        <rFont val="Arial"/>
        <family val="2"/>
        <charset val="238"/>
      </rPr>
      <t>in total consumption
of energy               in %</t>
    </r>
    <r>
      <rPr>
        <i/>
        <vertAlign val="superscript"/>
        <sz val="9"/>
        <color rgb="FF4D4D4D"/>
        <rFont val="Arial"/>
        <family val="2"/>
        <charset val="238"/>
      </rPr>
      <t>a</t>
    </r>
  </si>
  <si>
    <r>
      <t>w tysiącach toe</t>
    </r>
    <r>
      <rPr>
        <i/>
        <vertAlign val="superscript"/>
        <sz val="9"/>
        <rFont val="Arial"/>
        <family val="2"/>
        <charset val="238"/>
      </rPr>
      <t xml:space="preserve">a          </t>
    </r>
    <r>
      <rPr>
        <sz val="9"/>
        <color rgb="FF4D4D4D"/>
        <rFont val="Arial"/>
        <family val="2"/>
        <charset val="238"/>
      </rPr>
      <t>in thousand toe</t>
    </r>
    <r>
      <rPr>
        <i/>
        <vertAlign val="superscript"/>
        <sz val="9"/>
        <color rgb="FF4D4D4D"/>
        <rFont val="Arial"/>
        <family val="2"/>
        <charset val="238"/>
      </rPr>
      <t>a</t>
    </r>
  </si>
  <si>
    <r>
      <t>w % zanie-czyszczeń wytworzonych</t>
    </r>
    <r>
      <rPr>
        <i/>
        <sz val="9"/>
        <color indexed="8"/>
        <rFont val="Arial"/>
        <family val="2"/>
        <charset val="238"/>
      </rPr>
      <t xml:space="preserve">
</t>
    </r>
    <r>
      <rPr>
        <sz val="9"/>
        <color rgb="FF4D4D4D"/>
        <rFont val="Arial"/>
        <family val="2"/>
        <charset val="238"/>
      </rPr>
      <t>in % of pollutants produced</t>
    </r>
  </si>
  <si>
    <r>
      <t xml:space="preserve">W tym     </t>
    </r>
    <r>
      <rPr>
        <sz val="9"/>
        <color rgb="FF4D4D4D"/>
        <rFont val="Arial"/>
        <family val="2"/>
        <charset val="238"/>
      </rPr>
      <t>Of which</t>
    </r>
  </si>
  <si>
    <t>WOJEWÓDZTWA
VOIVODSHIPS</t>
  </si>
  <si>
    <r>
      <rPr>
        <sz val="9"/>
        <rFont val="Arial"/>
        <family val="2"/>
        <charset val="238"/>
      </rPr>
      <t>LATA</t>
    </r>
    <r>
      <rPr>
        <i/>
        <sz val="9"/>
        <rFont val="Arial"/>
        <family val="2"/>
        <charset val="238"/>
      </rPr>
      <t xml:space="preserve">
</t>
    </r>
    <r>
      <rPr>
        <sz val="9"/>
        <color rgb="FF4D4D4D"/>
        <rFont val="Arial"/>
        <family val="2"/>
        <charset val="238"/>
      </rPr>
      <t>YEARS</t>
    </r>
  </si>
  <si>
    <r>
      <t xml:space="preserve">w tym  </t>
    </r>
    <r>
      <rPr>
        <i/>
        <sz val="9"/>
        <color rgb="FF4D4D4D"/>
        <rFont val="Arial"/>
        <family val="2"/>
        <charset val="238"/>
      </rPr>
      <t xml:space="preserve"> </t>
    </r>
    <r>
      <rPr>
        <sz val="9"/>
        <color rgb="FF4D4D4D"/>
        <rFont val="Arial"/>
        <family val="2"/>
        <charset val="238"/>
      </rPr>
      <t>of which</t>
    </r>
  </si>
  <si>
    <r>
      <t xml:space="preserve">zakłady  </t>
    </r>
    <r>
      <rPr>
        <i/>
        <sz val="9"/>
        <color rgb="FF4D4D4D"/>
        <rFont val="Arial"/>
        <family val="2"/>
        <charset val="238"/>
      </rPr>
      <t xml:space="preserve"> </t>
    </r>
    <r>
      <rPr>
        <sz val="9"/>
        <color rgb="FF4D4D4D"/>
        <rFont val="Arial"/>
        <family val="2"/>
        <charset val="238"/>
      </rPr>
      <t>plants</t>
    </r>
  </si>
  <si>
    <r>
      <t>SF</t>
    </r>
    <r>
      <rPr>
        <vertAlign val="subscript"/>
        <sz val="9"/>
        <rFont val="Arial"/>
        <family val="2"/>
        <charset val="238"/>
      </rPr>
      <t>6</t>
    </r>
    <r>
      <rPr>
        <sz val="9"/>
        <rFont val="Arial"/>
        <family val="2"/>
        <charset val="238"/>
      </rPr>
      <t xml:space="preserve"> .........................................</t>
    </r>
  </si>
  <si>
    <r>
      <t>NF</t>
    </r>
    <r>
      <rPr>
        <vertAlign val="subscript"/>
        <sz val="9"/>
        <rFont val="Arial"/>
        <family val="2"/>
        <charset val="238"/>
      </rPr>
      <t>3</t>
    </r>
    <r>
      <rPr>
        <sz val="9"/>
        <rFont val="Arial"/>
        <family val="2"/>
        <charset val="238"/>
      </rPr>
      <t xml:space="preserve"> .........................................</t>
    </r>
  </si>
  <si>
    <t>2019</t>
  </si>
  <si>
    <t>ZANIECZYSZCZEŃ</t>
  </si>
  <si>
    <t>PLANTS OF SIGNIFICANT NUISANCE TO AIR QUALITY BY REDUCTION DEGREE OF GENERATED POLLUTANTS</t>
  </si>
  <si>
    <t>2019 do 1963-2018</t>
  </si>
  <si>
    <t>2019 to 1963-2018</t>
  </si>
  <si>
    <t>Ź r ó d ł o: dane Głównego Inspektoratu Ochrony Środowiska oraz Instytutu Meteorologii i Gospodarki Wodnej – Państwowego Instytutu Badawczego uzyskane w ramach Państwowego Monitoringu Środowiska.</t>
  </si>
  <si>
    <t>Ź r ó d ł o: dane Głównego Inspektoratu Ochrony Środowiska oraz Instytutu Meteorologii i Gospodarki Wodnej – Państwowego Instytutu Badawczego, dla Belska – dane Instytutu Geofizyki PAN, uzyskane w ramach Państwowego Monitoringu Środowiska.</t>
  </si>
  <si>
    <t>ATMOSFERY ORAZ W AGLOMERACJI MIEJSKO-PRZEMYSŁOWEJ</t>
  </si>
  <si>
    <t>CHEMICAL COMPOSITION OF ATMOSPHERIC PRECIPITATION IN THE BACKGROUND AIR POLLUTION</t>
  </si>
  <si>
    <t xml:space="preserve">MONITORING AREAS AS WELL AS IN URBAN-INDUSTRIAL AGGLOMERATION </t>
  </si>
  <si>
    <t>ANNUAL COURSE OF THE CHEMICAL COMPOSITION OF ATMOSPHERIC PRECIPITATION IN THE BACKGROUND AIR POLLUTION</t>
  </si>
  <si>
    <t>Spalanie paliw w przemyśle</t>
  </si>
  <si>
    <t>Transport</t>
  </si>
  <si>
    <r>
      <t>Przemysły energetyczne</t>
    </r>
    <r>
      <rPr>
        <vertAlign val="superscript"/>
        <sz val="9"/>
        <rFont val="Arial"/>
        <family val="2"/>
        <charset val="238"/>
      </rPr>
      <t>b</t>
    </r>
    <r>
      <rPr>
        <sz val="9"/>
        <rFont val="Arial"/>
        <family val="2"/>
        <charset val="238"/>
      </rPr>
      <t>…………….</t>
    </r>
  </si>
  <si>
    <r>
      <t>Pozostałe źródła</t>
    </r>
    <r>
      <rPr>
        <vertAlign val="superscript"/>
        <sz val="9"/>
        <rFont val="Arial"/>
        <family val="2"/>
        <charset val="238"/>
      </rPr>
      <t>c</t>
    </r>
    <r>
      <rPr>
        <sz val="9"/>
        <rFont val="Arial"/>
        <family val="2"/>
        <charset val="238"/>
      </rPr>
      <t>……………….…….</t>
    </r>
  </si>
  <si>
    <t>Fuel combustion in industry</t>
  </si>
  <si>
    <t>Industrial processes</t>
  </si>
  <si>
    <r>
      <t>a Data submitted to UNFCCC and LRTAP Conventions. Some data have been changed (re-calculated) in relation to the data published in the previous edition of the publication. b Public electricity and heat production, refineries and manufacture of solid fuels and other energy industries. c Agriculture, waste, fuel combustion in: commercial, institutional, agriculture, forestry and fishing, fugitive emission. d Expressed in NO</t>
    </r>
    <r>
      <rPr>
        <vertAlign val="subscript"/>
        <sz val="9"/>
        <color rgb="FF4D4D4D"/>
        <rFont val="Arial"/>
        <family val="2"/>
        <charset val="238"/>
      </rPr>
      <t>2</t>
    </r>
    <r>
      <rPr>
        <sz val="9"/>
        <color rgb="FF4D4D4D"/>
        <rFont val="Arial"/>
        <family val="2"/>
        <charset val="238"/>
      </rPr>
      <t>.</t>
    </r>
  </si>
  <si>
    <t>Elektrownie, elektrociepłownie zawodowe i ciepłownie</t>
  </si>
  <si>
    <t>Public electricity and heat production</t>
  </si>
  <si>
    <t>Manufacture of solid fuels and other energy industries</t>
  </si>
  <si>
    <t>Koleje</t>
  </si>
  <si>
    <t>Railways</t>
  </si>
  <si>
    <t>Żegluga krajowa</t>
  </si>
  <si>
    <t>National navigation</t>
  </si>
  <si>
    <t>Transport rurociągowy</t>
  </si>
  <si>
    <t>Pipeline transport</t>
  </si>
  <si>
    <t>Spalanie w małych źródłach</t>
  </si>
  <si>
    <t>Small combustion sources</t>
  </si>
  <si>
    <t>Emisja lotna z paliw</t>
  </si>
  <si>
    <t>Fugitive emission from fuels</t>
  </si>
  <si>
    <t>Produkty mineralne</t>
  </si>
  <si>
    <t>Mineral industry</t>
  </si>
  <si>
    <t>Przemysł chemiczny</t>
  </si>
  <si>
    <t>Produkcja metali</t>
  </si>
  <si>
    <t>Metal industry</t>
  </si>
  <si>
    <t>Stosowanie rozpuszczalników i innych produktów</t>
  </si>
  <si>
    <t>gleby rolne</t>
  </si>
  <si>
    <t>agricultural management</t>
  </si>
  <si>
    <t>spalanie resztek roślinnych</t>
  </si>
  <si>
    <t>field burning of agricultural residues</t>
  </si>
  <si>
    <t>Składowiska odpadów stałych</t>
  </si>
  <si>
    <t>Spopielanie i otwarte spalanie odpadów</t>
  </si>
  <si>
    <t>Gospodarka ściekami</t>
  </si>
  <si>
    <t>Wastewater handling</t>
  </si>
  <si>
    <t>Inne źródła emisji  zanieczyszczeń</t>
  </si>
  <si>
    <t>Other sources of pollutant emission</t>
  </si>
  <si>
    <t>Ź r ó d ł o: dane Krajowego Ośrodka Bilansowania i Zarządzania Emisjami – Instytutu Ochrony Środowiska – PIB, zatwierdzone przez Ministerstwo Klimatu (Ministerstwo Środowiska).</t>
  </si>
  <si>
    <t>S o u r c e: data of the National Centre for Emissions Management – the Institute of Environmental Protection – NRI, approved by the Ministry of Climate (Ministry of the Environment).</t>
  </si>
  <si>
    <t>energetycznych</t>
  </si>
  <si>
    <t>Przemiany  paliw stałych i kopalnictwo surowców</t>
  </si>
  <si>
    <t>Biological tratment of waste</t>
  </si>
  <si>
    <t xml:space="preserve">a Particulates – as Total Suspended Particulates (TSP). b From anthropogenic sources. c Domestic and international airport traffic (LTO cycles). d Use of tobacco and fireworks, pulp and paper, food and drink, wood processing. e Unintentional house, car and landfill fires. </t>
  </si>
  <si>
    <t>Fugitive emissions from fuels</t>
  </si>
  <si>
    <t>and transformation industries</t>
  </si>
  <si>
    <t xml:space="preserve">Combustion in energy production </t>
  </si>
  <si>
    <t>Biological treatment of waste</t>
  </si>
  <si>
    <t>Przemiany paliw stałych i kopalnictwo surowców</t>
  </si>
  <si>
    <r>
      <t>Inne</t>
    </r>
    <r>
      <rPr>
        <vertAlign val="superscript"/>
        <sz val="9"/>
        <rFont val="Arial"/>
        <family val="2"/>
        <charset val="238"/>
      </rPr>
      <t>c</t>
    </r>
    <r>
      <rPr>
        <sz val="9"/>
        <rFont val="Arial"/>
        <family val="2"/>
        <charset val="238"/>
      </rPr>
      <t>…………………………………………………………….</t>
    </r>
  </si>
  <si>
    <t xml:space="preserve">a From anthropogenic sources. b Domestic and international airport traffic (LTO cycles). c Use of tobacco and fireworks, Pulp and paper, Food and drink, Wood processing. d Unintentional house, car and landfill fires. </t>
  </si>
  <si>
    <r>
      <t xml:space="preserve">WOJEWÓDZTWO
</t>
    </r>
    <r>
      <rPr>
        <sz val="9"/>
        <color rgb="FF4D4D4D"/>
        <rFont val="Arial"/>
        <family val="2"/>
        <charset val="238"/>
      </rPr>
      <t>VOIVODSHIP</t>
    </r>
  </si>
  <si>
    <t>Oława</t>
  </si>
  <si>
    <r>
      <t>Wartość wskaźnika średniego narażenia [</t>
    </r>
    <r>
      <rPr>
        <sz val="9"/>
        <rFont val="Symbol"/>
        <family val="1"/>
        <charset val="2"/>
      </rPr>
      <t>m</t>
    </r>
    <r>
      <rPr>
        <sz val="9"/>
        <rFont val="Arial"/>
        <family val="2"/>
        <charset val="238"/>
      </rPr>
      <t>g/m</t>
    </r>
    <r>
      <rPr>
        <vertAlign val="superscript"/>
        <sz val="9"/>
        <rFont val="Arial"/>
        <family val="2"/>
        <charset val="238"/>
      </rPr>
      <t>3</t>
    </r>
    <r>
      <rPr>
        <sz val="9"/>
        <rFont val="Arial"/>
        <family val="2"/>
        <charset val="238"/>
      </rPr>
      <t>]</t>
    </r>
  </si>
  <si>
    <t xml:space="preserve">Legnica </t>
  </si>
  <si>
    <t>Krajowy wskaźnik średniego narażenia dla pyłu PM2,5</t>
  </si>
  <si>
    <r>
      <t>Average exposure indicator [</t>
    </r>
    <r>
      <rPr>
        <sz val="9"/>
        <color rgb="FF4D4D4D"/>
        <rFont val="Symbol"/>
        <family val="1"/>
        <charset val="2"/>
      </rPr>
      <t>m</t>
    </r>
    <r>
      <rPr>
        <sz val="9"/>
        <color rgb="FF4D4D4D"/>
        <rFont val="Arial"/>
        <family val="2"/>
        <charset val="238"/>
      </rPr>
      <t>g/m</t>
    </r>
    <r>
      <rPr>
        <vertAlign val="superscript"/>
        <sz val="9"/>
        <color rgb="FF4D4D4D"/>
        <rFont val="Arial"/>
        <family val="2"/>
        <charset val="238"/>
      </rPr>
      <t>3</t>
    </r>
    <r>
      <rPr>
        <sz val="9"/>
        <color rgb="FF4D4D4D"/>
        <rFont val="Arial"/>
        <family val="2"/>
        <charset val="238"/>
      </rPr>
      <t>]</t>
    </r>
  </si>
  <si>
    <t>National average exposure indicator for PM2.5</t>
  </si>
  <si>
    <r>
      <t>AVERAGE EXPOSURE INDICATOR FOR PM2.5</t>
    </r>
    <r>
      <rPr>
        <vertAlign val="superscript"/>
        <sz val="9"/>
        <color rgb="FF4D4D4D"/>
        <rFont val="Arial"/>
        <family val="2"/>
        <charset val="238"/>
      </rPr>
      <t>a</t>
    </r>
    <r>
      <rPr>
        <sz val="9"/>
        <color rgb="FF4D4D4D"/>
        <rFont val="Arial"/>
        <family val="2"/>
        <charset val="238"/>
      </rPr>
      <t xml:space="preserve"> </t>
    </r>
  </si>
  <si>
    <t>Ź r ó d ł o: dane Głównego Inspektoratu ochrony Środowiska uzyskane w ramach Państwowego Monitoringu Środowiska.</t>
  </si>
  <si>
    <r>
      <t>Amoniak</t>
    </r>
    <r>
      <rPr>
        <vertAlign val="superscript"/>
        <sz val="9"/>
        <rFont val="Arial"/>
        <family val="2"/>
        <charset val="238"/>
      </rPr>
      <t>a</t>
    </r>
    <r>
      <rPr>
        <sz val="9"/>
        <rFont val="Arial"/>
        <family val="2"/>
        <charset val="238"/>
      </rPr>
      <t>………………………………………………………………</t>
    </r>
  </si>
  <si>
    <t>Arsen</t>
  </si>
  <si>
    <t>Pyły z przemysłu cement.-wapien.i materiałów ogniotrwałych</t>
  </si>
  <si>
    <t>Tetrachlorek węgla</t>
  </si>
  <si>
    <t>Particulates from the cement and lime industry and refractory materials</t>
  </si>
  <si>
    <t>Of which cities with high air threat (150 cities with 83,3% of national particulates pollutants emission and 63,6% of gaseous pollutants)</t>
  </si>
  <si>
    <t>Środa Wielkopolska</t>
  </si>
  <si>
    <t>Wysokie Mazowieckie</t>
  </si>
  <si>
    <t>Wałcz</t>
  </si>
  <si>
    <t>Chełmża</t>
  </si>
  <si>
    <t>GASEOUS POLLUTANTS EMISSION FROM PLANTS OF SIGNIFICANT NUISANCE TO AIR QUALITY BY VOIVODSHIPS IN 2019</t>
  </si>
  <si>
    <r>
      <t xml:space="preserve">O emisji zanieczyszczeń gazowych
</t>
    </r>
    <r>
      <rPr>
        <sz val="9"/>
        <color rgb="FF4D4D4D"/>
        <rFont val="Arial"/>
        <family val="2"/>
        <charset val="238"/>
      </rPr>
      <t>With gaseous pollutants emission</t>
    </r>
  </si>
  <si>
    <t>EMISJA ZANIECZYSZCZEŃ GAZOWYCH Z ZAKŁADÓW SZCZEGÓLNIE UCIĄŻLIWYCH WEDŁUG WOJEWÓDZTW W 2019 R.</t>
  </si>
  <si>
    <t>TŁA ZANIECZYSZCZENIA ATMOSFERY ORAZ W AGLOMERACJI MIEJSKO-PRZEMYSŁOWEJ W 2019 R.</t>
  </si>
  <si>
    <t>AIR POLLUTION MONITORING AREAS AS WELL AS IN URBAN-INDUSTRIAL AGGLOMERATION IN 2019</t>
  </si>
  <si>
    <r>
      <t>Samochody ciężarowe</t>
    </r>
    <r>
      <rPr>
        <vertAlign val="superscript"/>
        <sz val="9"/>
        <color theme="1"/>
        <rFont val="Arial"/>
        <family val="2"/>
        <charset val="238"/>
      </rPr>
      <t xml:space="preserve">b
</t>
    </r>
    <r>
      <rPr>
        <sz val="9"/>
        <color rgb="FF4D4D4D"/>
        <rFont val="Arial"/>
        <family val="2"/>
        <charset val="238"/>
      </rPr>
      <t>Lorries</t>
    </r>
    <r>
      <rPr>
        <vertAlign val="superscript"/>
        <sz val="9"/>
        <color rgb="FF4D4D4D"/>
        <rFont val="Arial"/>
        <family val="2"/>
        <charset val="238"/>
      </rPr>
      <t>b</t>
    </r>
  </si>
  <si>
    <r>
      <t>lorries</t>
    </r>
    <r>
      <rPr>
        <vertAlign val="superscript"/>
        <sz val="9"/>
        <color rgb="FF4D4D4D"/>
        <rFont val="Arial"/>
        <family val="2"/>
        <charset val="238"/>
      </rPr>
      <t>b</t>
    </r>
  </si>
  <si>
    <r>
      <t>ROAD VEHICLES AND TRACTORS</t>
    </r>
    <r>
      <rPr>
        <vertAlign val="superscript"/>
        <sz val="9"/>
        <color rgb="FF4D4D4D"/>
        <rFont val="Arial"/>
        <family val="2"/>
        <charset val="238"/>
      </rPr>
      <t>a</t>
    </r>
  </si>
  <si>
    <t>a Według Centralnej Ewidencji Pojazdów prowadzonej przez Ministerstwo Cyfryzacji. b W tym samochody ciężarowo-osobowe.</t>
  </si>
  <si>
    <r>
      <t>a</t>
    </r>
    <r>
      <rPr>
        <b/>
        <sz val="9"/>
        <color rgb="FF4D4D4D"/>
        <rFont val="Arial"/>
        <family val="2"/>
        <charset val="238"/>
      </rPr>
      <t xml:space="preserve"> </t>
    </r>
    <r>
      <rPr>
        <sz val="9"/>
        <color rgb="FF4D4D4D"/>
        <rFont val="Arial"/>
        <family val="2"/>
        <charset val="238"/>
      </rPr>
      <t>According to Central Vehicle Register kept by the Ministry of Digital Affairs. b Of which vans.</t>
    </r>
  </si>
  <si>
    <t xml:space="preserve">motocykle </t>
  </si>
  <si>
    <t xml:space="preserve">motorcycles </t>
  </si>
  <si>
    <r>
      <t>road tractors</t>
    </r>
    <r>
      <rPr>
        <vertAlign val="superscript"/>
        <sz val="9"/>
        <color rgb="FF4D4D4D"/>
        <rFont val="Arial"/>
        <family val="2"/>
        <charset val="238"/>
      </rPr>
      <t>c</t>
    </r>
  </si>
  <si>
    <r>
      <t>ciągniki samochodowe</t>
    </r>
    <r>
      <rPr>
        <vertAlign val="superscript"/>
        <sz val="9"/>
        <rFont val="Arial"/>
        <family val="2"/>
        <charset val="238"/>
      </rPr>
      <t>c</t>
    </r>
    <r>
      <rPr>
        <sz val="9"/>
        <rFont val="Arial"/>
        <family val="2"/>
        <charset val="238"/>
      </rPr>
      <t>…………….</t>
    </r>
  </si>
  <si>
    <r>
      <t>samochody ciężarowe</t>
    </r>
    <r>
      <rPr>
        <vertAlign val="superscript"/>
        <sz val="9"/>
        <rFont val="Arial"/>
        <family val="2"/>
        <charset val="238"/>
      </rPr>
      <t xml:space="preserve">b </t>
    </r>
    <r>
      <rPr>
        <sz val="9"/>
        <rFont val="Arial"/>
        <family val="2"/>
        <charset val="238"/>
      </rPr>
      <t>......................</t>
    </r>
  </si>
  <si>
    <t>a Według Centralnej Ewidencji Pojazdów prowadzonej przez Ministerstwo Cyfryzacji. b W tym samochody ciężarowo-osobowe. c W tym ciągniki siodłowe.</t>
  </si>
  <si>
    <t>a According to Central Vehicle Register kept by the Ministry of Digital Affairs. b Of which vans. c Of which road tractors.</t>
  </si>
  <si>
    <t>21.1</t>
  </si>
  <si>
    <t>26.1</t>
  </si>
  <si>
    <t>32.9</t>
  </si>
  <si>
    <t>SEKCJA H</t>
  </si>
  <si>
    <t>SECTION H</t>
  </si>
  <si>
    <t>SEKCJA L</t>
  </si>
  <si>
    <t>SECTION L</t>
  </si>
  <si>
    <r>
      <t>a Dane zgłoszone do Konwencji Klimatycznej i Konwencji NZ w sprawie transgranicznego transportu zanieczyszczeń powietrza na dalekie odległości. Niektóre dane zmienione (zrekalkulowane) w stosunku do opublikowanych w poprzedniej edycji publikacji. b Wyrażone w NO</t>
    </r>
    <r>
      <rPr>
        <vertAlign val="subscript"/>
        <sz val="9"/>
        <color theme="1"/>
        <rFont val="Arial"/>
        <family val="2"/>
        <charset val="238"/>
      </rPr>
      <t>2</t>
    </r>
    <r>
      <rPr>
        <sz val="9"/>
        <color theme="1"/>
        <rFont val="Arial"/>
        <family val="2"/>
        <charset val="238"/>
      </rPr>
      <t xml:space="preserve">. </t>
    </r>
  </si>
  <si>
    <r>
      <t>a Data submitted to UNFCCC and LRTAP Conventions. Some data have been changed (re-calculated) in relation to the data published in the previous edition of the publication.  b Expressed in NO</t>
    </r>
    <r>
      <rPr>
        <vertAlign val="subscript"/>
        <sz val="9"/>
        <color rgb="FF4D4D4D"/>
        <rFont val="Arial"/>
        <family val="2"/>
        <charset val="238"/>
      </rPr>
      <t>2</t>
    </r>
    <r>
      <rPr>
        <sz val="9"/>
        <color rgb="FF4D4D4D"/>
        <rFont val="Arial"/>
        <family val="2"/>
        <charset val="238"/>
      </rPr>
      <t>.</t>
    </r>
  </si>
  <si>
    <r>
      <t>a Dane zgłoszone do Konwencji Klimatycznej i Konwencji Narodów Zjednoczonych w sprawie transgranicznego transportu zanieczyszczeń powietrza na dalekie odległości. Niektóre dane zmienione (zrekalkulowane) w stosunku do opublikowanych w poprzedniej edycji publikacji. b Produkcja energii elektrycznej i ciepła w elektrowniach i elektrociepłowniach zawodowych i przemysłowych oraz: ciepłownie, rafinerie, produkcja paliw stałych i inne przemysły energetyczne. c Sektor rolnictwa, gospodarka odpadami, spalanie paliw w: instytucjach, handlu, usługach, rolnictwie, leśnictwie i rybołówstwie oraz emisja lotna d Wyrażone w NO</t>
    </r>
    <r>
      <rPr>
        <vertAlign val="subscript"/>
        <sz val="9"/>
        <color theme="1"/>
        <rFont val="Arial"/>
        <family val="2"/>
        <charset val="238"/>
      </rPr>
      <t>2</t>
    </r>
    <r>
      <rPr>
        <sz val="9"/>
        <color theme="1"/>
        <rFont val="Arial"/>
        <family val="2"/>
        <charset val="238"/>
      </rPr>
      <t>.</t>
    </r>
  </si>
  <si>
    <r>
      <t>Tlenki azotu</t>
    </r>
    <r>
      <rPr>
        <vertAlign val="superscript"/>
        <sz val="9"/>
        <rFont val="Arial"/>
        <family val="2"/>
        <charset val="238"/>
      </rPr>
      <t>b</t>
    </r>
    <r>
      <rPr>
        <sz val="9"/>
        <rFont val="Arial"/>
        <family val="2"/>
        <charset val="238"/>
      </rPr>
      <t xml:space="preserve"> …………………….………...…</t>
    </r>
  </si>
  <si>
    <r>
      <t>TOTAL EMISSION</t>
    </r>
    <r>
      <rPr>
        <vertAlign val="superscript"/>
        <sz val="9"/>
        <color rgb="FF4D4D4D"/>
        <rFont val="Arial"/>
        <family val="2"/>
        <charset val="238"/>
      </rPr>
      <t>a</t>
    </r>
    <r>
      <rPr>
        <sz val="9"/>
        <color rgb="FF4D4D4D"/>
        <rFont val="Arial"/>
        <family val="2"/>
        <charset val="238"/>
      </rPr>
      <t xml:space="preserve"> OF MAIN AIR POLLUTANTS</t>
    </r>
  </si>
  <si>
    <r>
      <t>TOTAL EMISSION</t>
    </r>
    <r>
      <rPr>
        <vertAlign val="superscript"/>
        <sz val="9"/>
        <color rgb="FF4D4D4D"/>
        <rFont val="Arial"/>
        <family val="2"/>
        <charset val="238"/>
      </rPr>
      <t>a</t>
    </r>
    <r>
      <rPr>
        <sz val="9"/>
        <color rgb="FF4D4D4D"/>
        <rFont val="Arial"/>
        <family val="2"/>
        <charset val="238"/>
      </rPr>
      <t xml:space="preserve"> OF SULPHUR DIOXIDE, NITROGEN OXIDES</t>
    </r>
    <r>
      <rPr>
        <b/>
        <vertAlign val="superscript"/>
        <sz val="9"/>
        <color rgb="FF4D4D4D"/>
        <rFont val="Arial"/>
        <family val="2"/>
        <charset val="238"/>
      </rPr>
      <t xml:space="preserve"> </t>
    </r>
    <r>
      <rPr>
        <sz val="9"/>
        <color rgb="FF4D4D4D"/>
        <rFont val="Arial"/>
        <family val="2"/>
        <charset val="238"/>
      </rPr>
      <t>AND PARTICULATES</t>
    </r>
  </si>
  <si>
    <t>a Pyły, jako całkowity pył zawieszony (TSP). b Ze źródeł antropogenicznych. c Obejmuje emisję z operacji lotniczych oraz startów i lądowań w ruchu krajowym i międzynarodowym (LTO). d Spalanie tytoniu, użycie sztucznych ogni, produkcja i przetwarzanie drewna; produkcja artykułów spożywczych, napojów i wyrobów tytoniowych. e Pożary składowisk, budynków oraz samochodów.</t>
  </si>
  <si>
    <r>
      <t>TOTAL EMISSION</t>
    </r>
    <r>
      <rPr>
        <vertAlign val="superscript"/>
        <sz val="9"/>
        <color rgb="FF4D4D4D"/>
        <rFont val="Arial"/>
        <family val="2"/>
        <charset val="238"/>
      </rPr>
      <t>ab</t>
    </r>
    <r>
      <rPr>
        <sz val="9"/>
        <color rgb="FF4D4D4D"/>
        <rFont val="Arial"/>
        <family val="2"/>
        <charset val="238"/>
      </rPr>
      <t xml:space="preserve"> OF GREENHOUSE GASES</t>
    </r>
  </si>
  <si>
    <t xml:space="preserve">a I-TEQ – równoważnik toksyczności (Toxic Equivalent) – wskaźnik toksyczności względnej w odniesieniu do najbardziej toksycznej dioksyny (tj. 2,3,7,8-TCDD), której przypisano wartość 1. b Dotyczy 4 WWA. </t>
  </si>
  <si>
    <t>a I-TEQ - Toxic Equivalent – indicator of relative toxicity in relation to the most toxic dioxin (i.e. 2,3,7,8-TCDD) which has been assigned the value of 1. b Concerns 4 PAH. value.</t>
  </si>
  <si>
    <t>AVERAGE EXPOSURE INDICATOR FOR PM2.5</t>
  </si>
  <si>
    <t>WSKAŹNIK ŚREDNIEGO NARAŻENIA DLA PYŁU PM2,5</t>
  </si>
  <si>
    <r>
      <rPr>
        <sz val="9"/>
        <color theme="1"/>
        <rFont val="Arial"/>
        <family val="2"/>
        <charset val="238"/>
      </rPr>
      <t>biomasy</t>
    </r>
    <r>
      <rPr>
        <sz val="9"/>
        <color rgb="FF4D4D4D"/>
        <rFont val="Arial"/>
        <family val="2"/>
        <charset val="238"/>
      </rPr>
      <t xml:space="preserve">
biomass</t>
    </r>
  </si>
  <si>
    <r>
      <rPr>
        <sz val="9"/>
        <color theme="1"/>
        <rFont val="Arial"/>
        <family val="2"/>
        <charset val="238"/>
      </rPr>
      <t>wodnej</t>
    </r>
    <r>
      <rPr>
        <i/>
        <sz val="9"/>
        <color rgb="FF4D4D4D"/>
        <rFont val="Arial"/>
        <family val="2"/>
        <charset val="238"/>
      </rPr>
      <t xml:space="preserve">
</t>
    </r>
    <r>
      <rPr>
        <sz val="9"/>
        <color rgb="FF4D4D4D"/>
        <rFont val="Arial"/>
        <family val="2"/>
        <charset val="238"/>
      </rPr>
      <t>hydro</t>
    </r>
  </si>
  <si>
    <r>
      <t>w tysiącach sztuk</t>
    </r>
    <r>
      <rPr>
        <sz val="9"/>
        <color rgb="FF4D4D4D"/>
        <rFont val="Arial"/>
        <family val="2"/>
        <charset val="238"/>
      </rPr>
      <t xml:space="preserve">
in thousand units</t>
    </r>
  </si>
  <si>
    <t>TABL. 1(117). ZUŻYCIE OGÓŁEM NOŚNIKÓW ENERGII PIERWOTNEJ W GOSPODARCE NARODOWEJ</t>
  </si>
  <si>
    <t>TABL. 2(118). ZUŻYCIE KRAJOWE PODSTAWOWYCH PALIW W GOSPODARCE NARODOWEJ</t>
  </si>
  <si>
    <t>TABL. 3(119). PRODUKCJA I ZUŻYCIE ENERGII ODNAWIALNEJ WEDŁUG ŹRÓDEŁ WYTWARZANIA</t>
  </si>
  <si>
    <r>
      <t>TABL. 4(120). CAŁKOWITA EMISJA</t>
    </r>
    <r>
      <rPr>
        <vertAlign val="superscript"/>
        <sz val="9"/>
        <rFont val="Arial"/>
        <family val="2"/>
        <charset val="238"/>
      </rPr>
      <t>a</t>
    </r>
    <r>
      <rPr>
        <b/>
        <vertAlign val="superscript"/>
        <sz val="9"/>
        <rFont val="Arial"/>
        <family val="2"/>
        <charset val="238"/>
      </rPr>
      <t xml:space="preserve"> </t>
    </r>
    <r>
      <rPr>
        <b/>
        <sz val="9"/>
        <rFont val="Arial"/>
        <family val="2"/>
        <charset val="238"/>
      </rPr>
      <t>GŁÓWNYCH ZANIECZYSZCZEŃ POWIETRZA</t>
    </r>
  </si>
  <si>
    <r>
      <t>TABL. 5(121). CAŁKOWITA EMISJA</t>
    </r>
    <r>
      <rPr>
        <vertAlign val="superscript"/>
        <sz val="9"/>
        <rFont val="Arial"/>
        <family val="2"/>
        <charset val="238"/>
      </rPr>
      <t>a</t>
    </r>
    <r>
      <rPr>
        <b/>
        <sz val="9"/>
        <rFont val="Arial"/>
        <family val="2"/>
        <charset val="238"/>
      </rPr>
      <t xml:space="preserve"> DWUTLENKU SIARKI, TLENKÓW AZOTU I PYŁÓW</t>
    </r>
  </si>
  <si>
    <r>
      <t>TABL. 7(123). CAŁKOWITA EMISJA</t>
    </r>
    <r>
      <rPr>
        <vertAlign val="superscript"/>
        <sz val="9"/>
        <rFont val="Arial"/>
        <family val="2"/>
        <charset val="238"/>
      </rPr>
      <t>ab</t>
    </r>
    <r>
      <rPr>
        <b/>
        <sz val="9"/>
        <rFont val="Arial"/>
        <family val="2"/>
        <charset val="238"/>
      </rPr>
      <t xml:space="preserve"> GAZÓW CIEPLARNIANYCH</t>
    </r>
  </si>
  <si>
    <r>
      <t>TABL. 13(129). POJAZDY SAMOCHODOWE I CIĄGNIKI</t>
    </r>
    <r>
      <rPr>
        <vertAlign val="superscript"/>
        <sz val="9"/>
        <rFont val="Arial"/>
        <family val="2"/>
        <charset val="238"/>
      </rPr>
      <t>a</t>
    </r>
  </si>
  <si>
    <t>TABL. 18(134). ZAKŁADY SZCZEGÓLNIE UCIĄŻLIWE DLA CZYSTOŚCI POWIETRZA WEDŁUG STOPNIA REDUKCJI WYTWORZONYCH</t>
  </si>
  <si>
    <t>TABL.28(144). EMISJA ZANIECZYSZCZEŃ POWIETRZA Z ZAKŁADÓW SZCZEGÓLNIE UCIĄŻLIWYCH WEDŁUG RODZAJU SUBSTANCJI</t>
  </si>
  <si>
    <t>TABL. 31(147). CAŁKOWITA ZAWARTOŚĆ OZONU W ATMOSFERZE</t>
  </si>
  <si>
    <r>
      <t>TABL. 36(152). WSKAŹNIK ŚREDNIEGO NARAŻENIA DLA PYŁU PM2,5</t>
    </r>
    <r>
      <rPr>
        <b/>
        <vertAlign val="superscript"/>
        <sz val="9"/>
        <color theme="1"/>
        <rFont val="Arial"/>
        <family val="2"/>
        <charset val="238"/>
      </rPr>
      <t>a</t>
    </r>
    <r>
      <rPr>
        <b/>
        <sz val="9"/>
        <color theme="1"/>
        <rFont val="Arial"/>
        <family val="2"/>
        <charset val="238"/>
      </rPr>
      <t xml:space="preserve"> </t>
    </r>
  </si>
  <si>
    <t>TABL. 44(160). SKŁAD CHEMICZNY OPADÓW ATMOSFERYCZNYCH W REJONACH MONITORINGU TŁA ZANIECZYSZCZENIA</t>
  </si>
  <si>
    <t>TABL. 45(161). PRZEBIEG ROCZNY SKŁADU CHEMICZNEGO OPADÓW ATMOSFERYCZNYCH W REJONACH MONITORINGU TŁA ZANIECZYSZCZENIA</t>
  </si>
  <si>
    <r>
      <t>TABL. 17(133). ZAKŁADY SZCZEGÓLNIE UCIĄŻLIWE DLA CZYSTOŚCI POWIETRZA WEDŁUG WIELKOŚCI EMISJI</t>
    </r>
    <r>
      <rPr>
        <b/>
        <vertAlign val="superscript"/>
        <sz val="9"/>
        <rFont val="Arial"/>
        <family val="2"/>
        <charset val="238"/>
      </rPr>
      <t>a</t>
    </r>
  </si>
  <si>
    <r>
      <t>PLANTS OF SIGNIFICANT NUISANCE TO AIR QUALITY BY EMISSION SIZE</t>
    </r>
    <r>
      <rPr>
        <vertAlign val="superscript"/>
        <sz val="9"/>
        <color rgb="FF4D4D4D"/>
        <rFont val="Arial"/>
        <family val="2"/>
        <charset val="238"/>
      </rPr>
      <t>a</t>
    </r>
  </si>
  <si>
    <r>
      <t>Tlenki azotu</t>
    </r>
    <r>
      <rPr>
        <vertAlign val="superscript"/>
        <sz val="9"/>
        <color indexed="8"/>
        <rFont val="Arial"/>
        <family val="2"/>
        <charset val="238"/>
      </rPr>
      <t>a</t>
    </r>
    <r>
      <rPr>
        <sz val="9"/>
        <color indexed="8"/>
        <rFont val="Arial"/>
        <family val="2"/>
        <charset val="238"/>
      </rPr>
      <t xml:space="preserve">
</t>
    </r>
    <r>
      <rPr>
        <sz val="9"/>
        <color rgb="FF4D4D4D"/>
        <rFont val="Arial"/>
        <family val="2"/>
        <charset val="238"/>
      </rPr>
      <t>Nitrogen oxides</t>
    </r>
    <r>
      <rPr>
        <vertAlign val="superscript"/>
        <sz val="9"/>
        <color rgb="FF4D4D4D"/>
        <rFont val="Arial"/>
        <family val="2"/>
        <charset val="238"/>
      </rPr>
      <t>a</t>
    </r>
  </si>
  <si>
    <r>
      <t>Inne</t>
    </r>
    <r>
      <rPr>
        <vertAlign val="superscript"/>
        <sz val="9"/>
        <color indexed="8"/>
        <rFont val="Arial"/>
        <family val="2"/>
        <charset val="238"/>
      </rPr>
      <t>b</t>
    </r>
    <r>
      <rPr>
        <sz val="9"/>
        <color indexed="8"/>
        <rFont val="Arial"/>
        <family val="2"/>
        <charset val="238"/>
      </rPr>
      <t xml:space="preserve">
</t>
    </r>
    <r>
      <rPr>
        <sz val="9"/>
        <color rgb="FF4D4D4D"/>
        <rFont val="Arial"/>
        <family val="2"/>
        <charset val="238"/>
      </rPr>
      <t>Other</t>
    </r>
    <r>
      <rPr>
        <vertAlign val="superscript"/>
        <sz val="9"/>
        <color rgb="FF4D4D4D"/>
        <rFont val="Arial"/>
        <family val="2"/>
        <charset val="238"/>
      </rPr>
      <t>b</t>
    </r>
  </si>
  <si>
    <r>
      <t>a W przeliczeniu na NO</t>
    </r>
    <r>
      <rPr>
        <vertAlign val="subscript"/>
        <sz val="9"/>
        <color theme="1"/>
        <rFont val="Arial"/>
        <family val="2"/>
        <charset val="238"/>
      </rPr>
      <t>2</t>
    </r>
    <r>
      <rPr>
        <sz val="9"/>
        <color theme="1"/>
        <rFont val="Arial"/>
        <family val="2"/>
        <charset val="238"/>
      </rPr>
      <t>. b Głównie amoniak, dwusiarczek węgla, fluor, siarkowodór, związki chloroorganiczne.</t>
    </r>
  </si>
  <si>
    <r>
      <t>a In terms of NO</t>
    </r>
    <r>
      <rPr>
        <vertAlign val="subscript"/>
        <sz val="9"/>
        <color rgb="FF4D4D4D"/>
        <rFont val="Arial"/>
        <family val="2"/>
        <charset val="238"/>
      </rPr>
      <t>2</t>
    </r>
    <r>
      <rPr>
        <sz val="9"/>
        <color rgb="FF4D4D4D"/>
        <rFont val="Arial"/>
        <family val="2"/>
        <charset val="238"/>
      </rPr>
      <t>. b Mostly ammonia, carbon disulphide, fluorine, hydrogen sulphide, organochlorides compounds.</t>
    </r>
  </si>
  <si>
    <t xml:space="preserve">a Stan w dniu 31 XII. </t>
  </si>
  <si>
    <t xml:space="preserve">a Z wyłączeniem emisji z biopaliw. </t>
  </si>
  <si>
    <t xml:space="preserve">    a Excluding emission from biofuels. </t>
  </si>
  <si>
    <t>a Stan w dniu 31 XII.</t>
  </si>
  <si>
    <r>
      <t>Zakłady szczególnie uciążliwe dla czystości powietrza</t>
    </r>
    <r>
      <rPr>
        <vertAlign val="superscript"/>
        <sz val="9"/>
        <color theme="1"/>
        <rFont val="Arial"/>
        <family val="2"/>
        <charset val="238"/>
      </rPr>
      <t xml:space="preserve">a
</t>
    </r>
    <r>
      <rPr>
        <sz val="9"/>
        <color rgb="FF4D4D4D"/>
        <rFont val="Arial"/>
        <family val="2"/>
        <charset val="238"/>
      </rPr>
      <t>Plants of significant nuisance to air quality</t>
    </r>
    <r>
      <rPr>
        <vertAlign val="superscript"/>
        <sz val="9"/>
        <color rgb="FF4D4D4D"/>
        <rFont val="Arial"/>
        <family val="2"/>
        <charset val="238"/>
      </rPr>
      <t>a</t>
    </r>
  </si>
  <si>
    <r>
      <rPr>
        <sz val="9"/>
        <color theme="1"/>
        <rFont val="Arial"/>
        <family val="2"/>
        <charset val="238"/>
      </rPr>
      <t>zanieczyszczenia zatrzymane 
w urządzeniach do redukcji 
w % zanieczyszczeń wytworzonych</t>
    </r>
    <r>
      <rPr>
        <vertAlign val="superscript"/>
        <sz val="9"/>
        <color theme="1"/>
        <rFont val="Arial"/>
        <family val="2"/>
        <charset val="238"/>
      </rPr>
      <t>a</t>
    </r>
    <r>
      <rPr>
        <sz val="9"/>
        <color rgb="FF4D4D4D"/>
        <rFont val="Arial"/>
        <family val="2"/>
        <charset val="238"/>
      </rPr>
      <t xml:space="preserve">
retained 
in reduction systems 
in % of pollutants produced</t>
    </r>
    <r>
      <rPr>
        <vertAlign val="superscript"/>
        <sz val="9"/>
        <color rgb="FF4D4D4D"/>
        <rFont val="Arial"/>
        <family val="2"/>
        <charset val="238"/>
      </rPr>
      <t>a</t>
    </r>
  </si>
  <si>
    <r>
      <t>a Wskaźnik wyliczony bez uwzględnienia emisji CO</t>
    </r>
    <r>
      <rPr>
        <vertAlign val="subscript"/>
        <sz val="9"/>
        <color theme="1"/>
        <rFont val="Arial"/>
        <family val="2"/>
        <charset val="238"/>
      </rPr>
      <t>2</t>
    </r>
    <r>
      <rPr>
        <sz val="9"/>
        <color theme="1"/>
        <rFont val="Arial"/>
        <family val="2"/>
        <charset val="238"/>
      </rPr>
      <t xml:space="preserve"> ze względu na duże wartości bezwzględne w wielkości jego emisji.</t>
    </r>
  </si>
  <si>
    <r>
      <t>a Indicator calculated without taking into account the CO</t>
    </r>
    <r>
      <rPr>
        <vertAlign val="subscript"/>
        <sz val="9"/>
        <color rgb="FF4D4D4D"/>
        <rFont val="Arial"/>
        <family val="2"/>
        <charset val="238"/>
      </rPr>
      <t>2</t>
    </r>
    <r>
      <rPr>
        <sz val="9"/>
        <color rgb="FF4D4D4D"/>
        <rFont val="Arial"/>
        <family val="2"/>
        <charset val="238"/>
      </rPr>
      <t xml:space="preserve"> emissions due to the large absolute values of its emissions.</t>
    </r>
  </si>
  <si>
    <r>
      <t>Bizmut</t>
    </r>
    <r>
      <rPr>
        <vertAlign val="superscript"/>
        <sz val="9"/>
        <rFont val="Arial"/>
        <family val="2"/>
        <charset val="238"/>
      </rPr>
      <t>a</t>
    </r>
    <r>
      <rPr>
        <sz val="9"/>
        <rFont val="Arial"/>
        <family val="2"/>
        <charset val="238"/>
      </rPr>
      <t>………………………………….…………………..…………</t>
    </r>
  </si>
  <si>
    <r>
      <t>Cer</t>
    </r>
    <r>
      <rPr>
        <vertAlign val="superscript"/>
        <sz val="9"/>
        <rFont val="Arial"/>
        <family val="2"/>
        <charset val="238"/>
      </rPr>
      <t>a</t>
    </r>
    <r>
      <rPr>
        <sz val="9"/>
        <rFont val="Arial"/>
        <family val="2"/>
        <charset val="238"/>
      </rPr>
      <t>…………………………………...……………….………………</t>
    </r>
  </si>
  <si>
    <r>
      <t>Chrom</t>
    </r>
    <r>
      <rPr>
        <vertAlign val="superscript"/>
        <sz val="9"/>
        <rFont val="Arial"/>
        <family val="2"/>
        <charset val="238"/>
      </rPr>
      <t>a</t>
    </r>
    <r>
      <rPr>
        <sz val="9"/>
        <rFont val="Arial"/>
        <family val="2"/>
        <charset val="238"/>
      </rPr>
      <t>………………………………………………….……………..</t>
    </r>
  </si>
  <si>
    <r>
      <t>Cyna</t>
    </r>
    <r>
      <rPr>
        <vertAlign val="superscript"/>
        <sz val="9"/>
        <rFont val="Arial"/>
        <family val="2"/>
        <charset val="238"/>
      </rPr>
      <t>a</t>
    </r>
    <r>
      <rPr>
        <sz val="9"/>
        <rFont val="Arial"/>
        <family val="2"/>
        <charset val="238"/>
      </rPr>
      <t>………………………………………….………………………</t>
    </r>
  </si>
  <si>
    <r>
      <t>Cynk</t>
    </r>
    <r>
      <rPr>
        <vertAlign val="superscript"/>
        <sz val="9"/>
        <rFont val="Arial"/>
        <family val="2"/>
        <charset val="238"/>
      </rPr>
      <t>a</t>
    </r>
    <r>
      <rPr>
        <sz val="9"/>
        <rFont val="Arial"/>
        <family val="2"/>
        <charset val="238"/>
      </rPr>
      <t>………………………………………………………..…………</t>
    </r>
  </si>
  <si>
    <r>
      <t>Halony</t>
    </r>
    <r>
      <rPr>
        <vertAlign val="superscript"/>
        <sz val="9"/>
        <rFont val="Arial"/>
        <family val="2"/>
        <charset val="238"/>
      </rPr>
      <t>b</t>
    </r>
    <r>
      <rPr>
        <sz val="9"/>
        <rFont val="Arial"/>
        <family val="2"/>
        <charset val="238"/>
      </rPr>
      <t>………………………………………..………………………</t>
    </r>
  </si>
  <si>
    <r>
      <t>Kadm</t>
    </r>
    <r>
      <rPr>
        <vertAlign val="superscript"/>
        <sz val="9"/>
        <rFont val="Arial"/>
        <family val="2"/>
        <charset val="238"/>
      </rPr>
      <t>a</t>
    </r>
    <r>
      <rPr>
        <sz val="9"/>
        <rFont val="Arial"/>
        <family val="2"/>
        <charset val="238"/>
      </rPr>
      <t>………………………………………………..………………..</t>
    </r>
  </si>
  <si>
    <r>
      <t>Kobalt</t>
    </r>
    <r>
      <rPr>
        <vertAlign val="superscript"/>
        <sz val="9"/>
        <rFont val="Arial"/>
        <family val="2"/>
        <charset val="238"/>
      </rPr>
      <t>a</t>
    </r>
    <r>
      <rPr>
        <sz val="9"/>
        <rFont val="Arial"/>
        <family val="2"/>
        <charset val="238"/>
      </rPr>
      <t>……………………………………...…………………………</t>
    </r>
  </si>
  <si>
    <r>
      <t>Kwasy organiczne, ich związki i pochodne</t>
    </r>
    <r>
      <rPr>
        <vertAlign val="superscript"/>
        <sz val="9"/>
        <rFont val="Arial"/>
        <family val="2"/>
        <charset val="238"/>
      </rPr>
      <t>b</t>
    </r>
    <r>
      <rPr>
        <sz val="9"/>
        <rFont val="Arial"/>
        <family val="2"/>
        <charset val="238"/>
      </rPr>
      <t>………………………</t>
    </r>
  </si>
  <si>
    <r>
      <t>Mangan</t>
    </r>
    <r>
      <rPr>
        <vertAlign val="superscript"/>
        <sz val="9"/>
        <rFont val="Arial"/>
        <family val="2"/>
        <charset val="238"/>
      </rPr>
      <t>a</t>
    </r>
    <r>
      <rPr>
        <sz val="9"/>
        <rFont val="Arial"/>
        <family val="2"/>
        <charset val="238"/>
      </rPr>
      <t>………………………………………………………………</t>
    </r>
  </si>
  <si>
    <r>
      <t>Molibden</t>
    </r>
    <r>
      <rPr>
        <vertAlign val="superscript"/>
        <sz val="9"/>
        <rFont val="Arial"/>
        <family val="2"/>
        <charset val="238"/>
      </rPr>
      <t>a</t>
    </r>
    <r>
      <rPr>
        <sz val="9"/>
        <rFont val="Arial"/>
        <family val="2"/>
        <charset val="238"/>
      </rPr>
      <t>……………………………………..………………………</t>
    </r>
  </si>
  <si>
    <r>
      <t>Nikiel</t>
    </r>
    <r>
      <rPr>
        <vertAlign val="superscript"/>
        <sz val="9"/>
        <rFont val="Arial"/>
        <family val="2"/>
        <charset val="238"/>
      </rPr>
      <t>a</t>
    </r>
    <r>
      <rPr>
        <sz val="9"/>
        <rFont val="Arial"/>
        <family val="2"/>
        <charset val="238"/>
      </rPr>
      <t>…………………………………………………………….……</t>
    </r>
  </si>
  <si>
    <r>
      <t>Ołów</t>
    </r>
    <r>
      <rPr>
        <vertAlign val="superscript"/>
        <sz val="9"/>
        <rFont val="Arial"/>
        <family val="2"/>
        <charset val="238"/>
      </rPr>
      <t>a</t>
    </r>
    <r>
      <rPr>
        <sz val="9"/>
        <rFont val="Arial"/>
        <family val="2"/>
        <charset val="238"/>
      </rPr>
      <t>………………………………………………………………..…</t>
    </r>
  </si>
  <si>
    <r>
      <t>Pierwiastki metaliczne i ich związki</t>
    </r>
    <r>
      <rPr>
        <vertAlign val="superscript"/>
        <sz val="9"/>
        <rFont val="Arial"/>
        <family val="2"/>
        <charset val="238"/>
      </rPr>
      <t>c</t>
    </r>
    <r>
      <rPr>
        <sz val="9"/>
        <rFont val="Arial"/>
        <family val="2"/>
        <charset val="238"/>
      </rPr>
      <t>…………………………..…..</t>
    </r>
  </si>
  <si>
    <r>
      <t>Polichlorodibenzo-p-dioksyny i polichlorodibenzofurany</t>
    </r>
    <r>
      <rPr>
        <vertAlign val="superscript"/>
        <sz val="9"/>
        <rFont val="Arial"/>
        <family val="2"/>
        <charset val="238"/>
      </rPr>
      <t>d</t>
    </r>
    <r>
      <rPr>
        <sz val="9"/>
        <rFont val="Arial"/>
        <family val="2"/>
        <charset val="238"/>
      </rPr>
      <t>…...…</t>
    </r>
  </si>
  <si>
    <r>
      <t>Pyły pozostałe</t>
    </r>
    <r>
      <rPr>
        <vertAlign val="superscript"/>
        <sz val="9"/>
        <rFont val="Arial"/>
        <family val="2"/>
        <charset val="238"/>
      </rPr>
      <t>e</t>
    </r>
    <r>
      <rPr>
        <sz val="9"/>
        <rFont val="Arial"/>
        <family val="2"/>
        <charset val="238"/>
      </rPr>
      <t>…………………………………………….…………</t>
    </r>
  </si>
  <si>
    <r>
      <t>Rtęć</t>
    </r>
    <r>
      <rPr>
        <vertAlign val="superscript"/>
        <sz val="9"/>
        <rFont val="Arial"/>
        <family val="2"/>
        <charset val="238"/>
      </rPr>
      <t>a</t>
    </r>
    <r>
      <rPr>
        <sz val="9"/>
        <rFont val="Arial"/>
        <family val="2"/>
        <charset val="238"/>
      </rPr>
      <t>………………………………………………………………...…</t>
    </r>
  </si>
  <si>
    <r>
      <t>Sole niemetali</t>
    </r>
    <r>
      <rPr>
        <vertAlign val="superscript"/>
        <sz val="9"/>
        <rFont val="Arial"/>
        <family val="2"/>
        <charset val="238"/>
      </rPr>
      <t>b</t>
    </r>
    <r>
      <rPr>
        <sz val="9"/>
        <rFont val="Arial"/>
        <family val="2"/>
        <charset val="238"/>
      </rPr>
      <t>………………………………………………...……..</t>
    </r>
  </si>
  <si>
    <r>
      <t>Substancje organiczne</t>
    </r>
    <r>
      <rPr>
        <vertAlign val="superscript"/>
        <sz val="9"/>
        <rFont val="Arial"/>
        <family val="2"/>
        <charset val="238"/>
      </rPr>
      <t>f</t>
    </r>
    <r>
      <rPr>
        <sz val="9"/>
        <rFont val="Arial"/>
        <family val="2"/>
        <charset val="238"/>
      </rPr>
      <t>……………………………………….…….</t>
    </r>
  </si>
  <si>
    <r>
      <t>Tlenki niemetali</t>
    </r>
    <r>
      <rPr>
        <vertAlign val="superscript"/>
        <sz val="9"/>
        <rFont val="Arial"/>
        <family val="2"/>
        <charset val="238"/>
      </rPr>
      <t>b</t>
    </r>
    <r>
      <rPr>
        <sz val="9"/>
        <rFont val="Arial"/>
        <family val="2"/>
        <charset val="238"/>
      </rPr>
      <t>………..………….………………..……………….</t>
    </r>
  </si>
  <si>
    <r>
      <t>Węglowodory alifatyczne i ich pochodne</t>
    </r>
    <r>
      <rPr>
        <vertAlign val="superscript"/>
        <sz val="9"/>
        <rFont val="Arial"/>
        <family val="2"/>
        <charset val="238"/>
      </rPr>
      <t>b</t>
    </r>
    <r>
      <rPr>
        <sz val="9"/>
        <rFont val="Arial"/>
        <family val="2"/>
        <charset val="238"/>
      </rPr>
      <t>…………………….…..</t>
    </r>
  </si>
  <si>
    <r>
      <t>Węglowodory pierścieniowe, aromatyczne i ich pochodne</t>
    </r>
    <r>
      <rPr>
        <vertAlign val="superscript"/>
        <sz val="9"/>
        <rFont val="Arial"/>
        <family val="2"/>
        <charset val="238"/>
      </rPr>
      <t>b</t>
    </r>
    <r>
      <rPr>
        <sz val="9"/>
        <rFont val="Arial"/>
        <family val="2"/>
        <charset val="238"/>
      </rPr>
      <t>…...</t>
    </r>
  </si>
  <si>
    <r>
      <t>Arsenic</t>
    </r>
    <r>
      <rPr>
        <vertAlign val="superscript"/>
        <sz val="9"/>
        <color rgb="FF4D4D4D"/>
        <rFont val="Arial"/>
        <family val="2"/>
        <charset val="238"/>
      </rPr>
      <t>a</t>
    </r>
  </si>
  <si>
    <r>
      <t>Bismuth</t>
    </r>
    <r>
      <rPr>
        <vertAlign val="superscript"/>
        <sz val="9"/>
        <color rgb="FF4D4D4D"/>
        <rFont val="Arial"/>
        <family val="2"/>
        <charset val="238"/>
      </rPr>
      <t>a</t>
    </r>
  </si>
  <si>
    <r>
      <t>Cerium</t>
    </r>
    <r>
      <rPr>
        <vertAlign val="superscript"/>
        <sz val="9"/>
        <color rgb="FF4D4D4D"/>
        <rFont val="Arial"/>
        <family val="2"/>
        <charset val="238"/>
      </rPr>
      <t>a</t>
    </r>
  </si>
  <si>
    <r>
      <t>Chromium</t>
    </r>
    <r>
      <rPr>
        <vertAlign val="superscript"/>
        <sz val="9"/>
        <color rgb="FF4D4D4D"/>
        <rFont val="Arial"/>
        <family val="2"/>
        <charset val="238"/>
      </rPr>
      <t>a</t>
    </r>
  </si>
  <si>
    <r>
      <t>Tin</t>
    </r>
    <r>
      <rPr>
        <vertAlign val="superscript"/>
        <sz val="9"/>
        <color rgb="FF4D4D4D"/>
        <rFont val="Arial"/>
        <family val="2"/>
        <charset val="238"/>
      </rPr>
      <t>a</t>
    </r>
  </si>
  <si>
    <r>
      <t>Zinc</t>
    </r>
    <r>
      <rPr>
        <vertAlign val="superscript"/>
        <sz val="9"/>
        <color rgb="FF4D4D4D"/>
        <rFont val="Arial"/>
        <family val="2"/>
        <charset val="238"/>
      </rPr>
      <t>a</t>
    </r>
  </si>
  <si>
    <r>
      <t>Halocarbons</t>
    </r>
    <r>
      <rPr>
        <vertAlign val="superscript"/>
        <sz val="9"/>
        <color rgb="FF4D4D4D"/>
        <rFont val="Arial"/>
        <family val="2"/>
        <charset val="238"/>
      </rPr>
      <t>b</t>
    </r>
  </si>
  <si>
    <r>
      <t>Cadmium</t>
    </r>
    <r>
      <rPr>
        <vertAlign val="superscript"/>
        <sz val="9"/>
        <color rgb="FF4D4D4D"/>
        <rFont val="Arial"/>
        <family val="2"/>
        <charset val="238"/>
      </rPr>
      <t>a</t>
    </r>
  </si>
  <si>
    <r>
      <t>Organic acids, their compounds and derivatives</t>
    </r>
    <r>
      <rPr>
        <vertAlign val="superscript"/>
        <sz val="9"/>
        <color rgb="FF4D4D4D"/>
        <rFont val="Arial"/>
        <family val="2"/>
        <charset val="238"/>
      </rPr>
      <t>b</t>
    </r>
  </si>
  <si>
    <r>
      <t>Manganese</t>
    </r>
    <r>
      <rPr>
        <vertAlign val="superscript"/>
        <sz val="9"/>
        <color rgb="FF4D4D4D"/>
        <rFont val="Arial"/>
        <family val="2"/>
        <charset val="238"/>
      </rPr>
      <t>a</t>
    </r>
  </si>
  <si>
    <r>
      <t>Molybdenum</t>
    </r>
    <r>
      <rPr>
        <vertAlign val="superscript"/>
        <sz val="9"/>
        <color rgb="FF4D4D4D"/>
        <rFont val="Arial"/>
        <family val="2"/>
        <charset val="238"/>
      </rPr>
      <t>a</t>
    </r>
  </si>
  <si>
    <r>
      <t>Nickel</t>
    </r>
    <r>
      <rPr>
        <vertAlign val="superscript"/>
        <sz val="9"/>
        <color rgb="FF4D4D4D"/>
        <rFont val="Arial"/>
        <family val="2"/>
        <charset val="238"/>
      </rPr>
      <t>a</t>
    </r>
  </si>
  <si>
    <r>
      <t>Lead</t>
    </r>
    <r>
      <rPr>
        <vertAlign val="superscript"/>
        <sz val="9"/>
        <color rgb="FF4D4D4D"/>
        <rFont val="Arial"/>
        <family val="2"/>
        <charset val="238"/>
      </rPr>
      <t>a</t>
    </r>
  </si>
  <si>
    <r>
      <t>Metallic elements and their compounds</t>
    </r>
    <r>
      <rPr>
        <vertAlign val="superscript"/>
        <sz val="9"/>
        <color rgb="FF4D4D4D"/>
        <rFont val="Arial"/>
        <family val="2"/>
        <charset val="238"/>
      </rPr>
      <t>c</t>
    </r>
  </si>
  <si>
    <r>
      <t>Polychlordibenzo-p-dioxin and polychlordibenzofurans</t>
    </r>
    <r>
      <rPr>
        <vertAlign val="superscript"/>
        <sz val="9"/>
        <color rgb="FF4D4D4D"/>
        <rFont val="Arial"/>
        <family val="2"/>
        <charset val="238"/>
      </rPr>
      <t>d</t>
    </r>
  </si>
  <si>
    <r>
      <t>Other particulatese</t>
    </r>
    <r>
      <rPr>
        <vertAlign val="superscript"/>
        <sz val="9"/>
        <color rgb="FF4D4D4D"/>
        <rFont val="Arial"/>
        <family val="2"/>
        <charset val="238"/>
      </rPr>
      <t>e</t>
    </r>
  </si>
  <si>
    <r>
      <t>Mercury</t>
    </r>
    <r>
      <rPr>
        <vertAlign val="superscript"/>
        <sz val="9"/>
        <color rgb="FF4D4D4D"/>
        <rFont val="Arial"/>
        <family val="2"/>
        <charset val="238"/>
      </rPr>
      <t>a</t>
    </r>
  </si>
  <si>
    <r>
      <t>Salts of non-metals</t>
    </r>
    <r>
      <rPr>
        <vertAlign val="superscript"/>
        <sz val="9"/>
        <color rgb="FF4D4D4D"/>
        <rFont val="Arial"/>
        <family val="2"/>
        <charset val="238"/>
      </rPr>
      <t>b</t>
    </r>
  </si>
  <si>
    <r>
      <t>Organic substances</t>
    </r>
    <r>
      <rPr>
        <vertAlign val="superscript"/>
        <sz val="9"/>
        <color rgb="FF4D4D4D"/>
        <rFont val="Arial"/>
        <family val="2"/>
        <charset val="238"/>
      </rPr>
      <t>f</t>
    </r>
  </si>
  <si>
    <r>
      <t>Non-metal oxides</t>
    </r>
    <r>
      <rPr>
        <vertAlign val="superscript"/>
        <sz val="9"/>
        <color rgb="FF4D4D4D"/>
        <rFont val="Arial"/>
        <family val="2"/>
        <charset val="238"/>
      </rPr>
      <t>b</t>
    </r>
  </si>
  <si>
    <r>
      <t>Aliphatic hydrocarbons and their derivatives</t>
    </r>
    <r>
      <rPr>
        <vertAlign val="superscript"/>
        <sz val="9"/>
        <color rgb="FF4D4D4D"/>
        <rFont val="Arial"/>
        <family val="2"/>
        <charset val="238"/>
      </rPr>
      <t>b</t>
    </r>
  </si>
  <si>
    <r>
      <t>Polycyclic, aromatic hydrocarbons and their derivatives</t>
    </r>
    <r>
      <rPr>
        <vertAlign val="superscript"/>
        <sz val="9"/>
        <color rgb="FF4D4D4D"/>
        <rFont val="Arial"/>
        <family val="2"/>
        <charset val="238"/>
      </rPr>
      <t>b</t>
    </r>
  </si>
  <si>
    <t xml:space="preserve">a Compounds in terms of element mass. b Excluding listed in other points. c Excluding listed in other points, in terms of mass of the metalic element being a part of the compound. d Amount in terms of toxicity indicator. e Particulates complying with pos. 54 of appendix to the regulation of the Council of Ministers of 22 December 2017 on fees for using the environment (Journal of Laws 2017, item 2490).  f  In the form ofvapors andgases, includingvolatile organic compounds interms oftotal organic carbon. </t>
  </si>
  <si>
    <t>a Uszeregowane malejąco według wielkości emisji zanieczyszczeń gazowych ogółem.</t>
  </si>
  <si>
    <t>a Listed according to decreasing the volume of total gaseous pollutants emission.</t>
  </si>
  <si>
    <t>a Patrz: Polska Klasyfikacja Działalności - PKD 2007.</t>
  </si>
  <si>
    <t>a See: Polish Classification of Activities 2007.</t>
  </si>
  <si>
    <r>
      <t>Liczba dni z przekroczeniami poziomu docelowego</t>
    </r>
    <r>
      <rPr>
        <vertAlign val="superscript"/>
        <sz val="9"/>
        <rFont val="Arial"/>
        <family val="2"/>
        <charset val="238"/>
      </rPr>
      <t xml:space="preserve">c
</t>
    </r>
    <r>
      <rPr>
        <sz val="9"/>
        <color rgb="FF4D4D4D"/>
        <rFont val="Arial"/>
        <family val="2"/>
        <charset val="238"/>
      </rPr>
      <t>Number of days with exceeded target value concentration</t>
    </r>
    <r>
      <rPr>
        <vertAlign val="superscript"/>
        <sz val="9"/>
        <color rgb="FF4D4D4D"/>
        <rFont val="Arial"/>
        <family val="2"/>
        <charset val="238"/>
      </rPr>
      <t>c</t>
    </r>
  </si>
  <si>
    <r>
      <t>8-godzinne</t>
    </r>
    <r>
      <rPr>
        <vertAlign val="superscript"/>
        <sz val="9"/>
        <rFont val="Arial"/>
        <family val="2"/>
        <charset val="238"/>
      </rPr>
      <t xml:space="preserve">b
</t>
    </r>
    <r>
      <rPr>
        <sz val="9"/>
        <color rgb="FF4D4D4D"/>
        <rFont val="Arial"/>
        <family val="2"/>
        <charset val="238"/>
      </rPr>
      <t>8-hour</t>
    </r>
    <r>
      <rPr>
        <vertAlign val="superscript"/>
        <sz val="9"/>
        <color rgb="FF4D4D4D"/>
        <rFont val="Arial"/>
        <family val="2"/>
        <charset val="238"/>
      </rPr>
      <t>b</t>
    </r>
  </si>
  <si>
    <r>
      <t>AOT40</t>
    </r>
    <r>
      <rPr>
        <vertAlign val="superscript"/>
        <sz val="9"/>
        <rFont val="Arial"/>
        <family val="2"/>
        <charset val="238"/>
      </rPr>
      <t>d</t>
    </r>
    <r>
      <rPr>
        <sz val="9"/>
        <rFont val="Arial"/>
        <family val="2"/>
        <charset val="238"/>
      </rPr>
      <t xml:space="preserve"> z okresu maj-lipiec
</t>
    </r>
    <r>
      <rPr>
        <sz val="9"/>
        <color rgb="FF4D4D4D"/>
        <rFont val="Arial"/>
        <family val="2"/>
        <charset val="238"/>
      </rPr>
      <t>AOT40</t>
    </r>
    <r>
      <rPr>
        <vertAlign val="superscript"/>
        <sz val="9"/>
        <color rgb="FF4D4D4D"/>
        <rFont val="Arial"/>
        <family val="2"/>
        <charset val="238"/>
      </rPr>
      <t>d</t>
    </r>
    <r>
      <rPr>
        <sz val="9"/>
        <color rgb="FF4D4D4D"/>
        <rFont val="Arial"/>
        <family val="2"/>
        <charset val="238"/>
      </rPr>
      <t xml:space="preserve"> from the period May-July</t>
    </r>
  </si>
  <si>
    <t xml:space="preserve">a Stanowiska podmiejskie i pozamiejskie. b Wartość maksymalnej średniej ośmiogodzinnej spośród średnich kroczących, obliczanych ze średnich jednogodzinnych w ciągu doby, przy minimum 18 wartościach stężeń 8-godz. dla doby. c Poziom docelowy dla ozonu ustanowiony ze względu na ochronę zdrowia ma wartość 120 µg/m3 i jest to maksymalna średnia ośmiogodzinna spośród średnich kroczących, obliczanych ze średnich jednogodzinnych w ciągu doby; dopuszcza się 25 dni z przekroczeniem poziomu docelowego w roku (średnio dla 3 lat). d Parametr AOT40 oznacza sumę różnic pomiędzy stężeniem średnim jednogodzinnym wyrażonym w µg/m3 a wartością 80 µg/m3, dla każdej godziny w ciągu doby pomiędzy godziną 8:00 a 20:00 czasu środkowoeuropejskiego CET, dla której stężenie jest większe niż 80 µg/m3. Za pomocą parametru AOT40 określa się dotrzymanie poziomu docelowego ozonu ze względu na ochronę roślin wynoszącego 18000 µg/m3×h dla okresu od 1 maja do 31 lipca (średnia dla 3-5 lat); parametr ten oblicza się dla stanowisk podmiejskich i pozamiejskich. </t>
  </si>
  <si>
    <t>a Suburban and rural monitoring sites. b Maximum daily 8-hour mean concentration from 8-hour running averages, calculated from hourly data, with a minimum of 18 concentration values of 8 hours for the day. c Target value determined for ozone due to health protection amounts to 120 µg/m3 and it is maximum daily 8-hour mean concentration from 8-hour running averages, calculated from hourly data; 25 days of exceeding the target value in a year (averaged for 3 years) is allowed. d Parameter AOT40 means the sum of the difference between hourly concentrations greater than 80 μg/m3 and 80 μg/m3 over a given period using only the one-hour values measured between 8:00 and 20:00 Central European Time (CET) each day. Parameter is used to determine whether target value for the vegetation protection - 18000 µg/m3×h (for period 1st of May to 31st of July, averaged over 3 to 5 years) is attained. The parameter is calculated for suburban and rural monitoring sites.</t>
  </si>
  <si>
    <r>
      <rPr>
        <sz val="9"/>
        <color theme="1"/>
        <rFont val="Arial"/>
        <family val="2"/>
        <charset val="238"/>
      </rPr>
      <t>WYSZCZEGÓLNIENIE</t>
    </r>
    <r>
      <rPr>
        <sz val="9"/>
        <color rgb="FF4D4D4D"/>
        <rFont val="Arial"/>
        <family val="2"/>
        <charset val="238"/>
      </rPr>
      <t xml:space="preserve"> 
SPECIFICATION</t>
    </r>
  </si>
  <si>
    <r>
      <t>Warszawa-Bielany</t>
    </r>
    <r>
      <rPr>
        <vertAlign val="superscript"/>
        <sz val="9"/>
        <rFont val="Arial"/>
        <family val="2"/>
        <charset val="238"/>
      </rPr>
      <t>a</t>
    </r>
    <r>
      <rPr>
        <sz val="9"/>
        <rFont val="Arial"/>
        <family val="2"/>
        <charset val="238"/>
      </rPr>
      <t>…………..……</t>
    </r>
  </si>
  <si>
    <r>
      <t>Warszawa-Bielany</t>
    </r>
    <r>
      <rPr>
        <vertAlign val="superscript"/>
        <sz val="9"/>
        <rFont val="Arial"/>
        <family val="2"/>
        <charset val="238"/>
      </rPr>
      <t>a</t>
    </r>
    <r>
      <rPr>
        <sz val="9"/>
        <rFont val="Arial"/>
        <family val="2"/>
        <charset val="238"/>
      </rPr>
      <t>……….……….</t>
    </r>
  </si>
  <si>
    <r>
      <t>Puszcza Borecka, Diabla Góra</t>
    </r>
    <r>
      <rPr>
        <vertAlign val="superscript"/>
        <sz val="9"/>
        <rFont val="Arial"/>
        <family val="2"/>
        <charset val="238"/>
      </rPr>
      <t>b</t>
    </r>
    <r>
      <rPr>
        <sz val="9"/>
        <rFont val="Arial"/>
        <family val="2"/>
        <charset val="238"/>
      </rPr>
      <t>…….</t>
    </r>
  </si>
  <si>
    <t xml:space="preserve">TABL.1(117). </t>
  </si>
  <si>
    <t xml:space="preserve">TABL.2(118). </t>
  </si>
  <si>
    <t xml:space="preserve">TABL.3(119). </t>
  </si>
  <si>
    <t xml:space="preserve">TABL.4(120). </t>
  </si>
  <si>
    <t xml:space="preserve">TABL.5(121). </t>
  </si>
  <si>
    <t xml:space="preserve">TABL.6(122). </t>
  </si>
  <si>
    <t xml:space="preserve">TABL.7(123). </t>
  </si>
  <si>
    <t xml:space="preserve">TABL.8(124). </t>
  </si>
  <si>
    <t xml:space="preserve">TABL.9(125). </t>
  </si>
  <si>
    <t xml:space="preserve">TABL.10(126). </t>
  </si>
  <si>
    <t>TABL.11(127).</t>
  </si>
  <si>
    <t xml:space="preserve">TABL.12(128). </t>
  </si>
  <si>
    <t xml:space="preserve">TABL.13(129). </t>
  </si>
  <si>
    <t xml:space="preserve">TABL.14(130). </t>
  </si>
  <si>
    <t xml:space="preserve">TABL.15(131). </t>
  </si>
  <si>
    <t xml:space="preserve">TABL.16(132).  </t>
  </si>
  <si>
    <t xml:space="preserve">TABL. 17(133). </t>
  </si>
  <si>
    <t xml:space="preserve">TABL. 18(134).  </t>
  </si>
  <si>
    <t xml:space="preserve">TABL. 19(135). </t>
  </si>
  <si>
    <t xml:space="preserve">TABL. 20(136). </t>
  </si>
  <si>
    <t xml:space="preserve">TABL. 21(137)  </t>
  </si>
  <si>
    <t>TABL. 22(138).</t>
  </si>
  <si>
    <t xml:space="preserve">TABL. 23(139). </t>
  </si>
  <si>
    <t xml:space="preserve">TABL. 24(140). </t>
  </si>
  <si>
    <t>TABL. 25(141).</t>
  </si>
  <si>
    <t xml:space="preserve">TABL. 26(142). </t>
  </si>
  <si>
    <t xml:space="preserve">TABL. 27(143).  </t>
  </si>
  <si>
    <t xml:space="preserve">TABL. 28(144). </t>
  </si>
  <si>
    <t xml:space="preserve">TABL. 29(145). </t>
  </si>
  <si>
    <t xml:space="preserve">TABL. 30(146). </t>
  </si>
  <si>
    <t xml:space="preserve">TABL. 31(147). </t>
  </si>
  <si>
    <t xml:space="preserve">TABL. 32(148). </t>
  </si>
  <si>
    <t xml:space="preserve">TABL. 33(149). </t>
  </si>
  <si>
    <t xml:space="preserve">TABL. 34(150). </t>
  </si>
  <si>
    <t xml:space="preserve">TABL. 35(151). </t>
  </si>
  <si>
    <t xml:space="preserve">TABL. 36(152). </t>
  </si>
  <si>
    <t xml:space="preserve">TABL. 37(153). </t>
  </si>
  <si>
    <t xml:space="preserve">TABL. 38(154). </t>
  </si>
  <si>
    <t xml:space="preserve">TABL. 39(155). </t>
  </si>
  <si>
    <t xml:space="preserve">TABL. 40(156). </t>
  </si>
  <si>
    <t xml:space="preserve">TABL. 41(157). </t>
  </si>
  <si>
    <t xml:space="preserve">TABL. 42(158). </t>
  </si>
  <si>
    <t xml:space="preserve">TABL. 43(159). </t>
  </si>
  <si>
    <t xml:space="preserve">TABL. 44(160). </t>
  </si>
  <si>
    <t xml:space="preserve">TABL. 45(161). </t>
  </si>
  <si>
    <t>TABL.46(162).</t>
  </si>
  <si>
    <t>TABL.47(163).</t>
  </si>
  <si>
    <t>POJAZDY SAMOCHODOWE I CIĄGNIKI WEDŁUG GRUP WIEKU W 2019 R.</t>
  </si>
  <si>
    <t>ROAD VEHICLES AND TRACTORS BY AGE GROUPS IN 2019</t>
  </si>
  <si>
    <t>TO T A L</t>
  </si>
  <si>
    <t xml:space="preserve">TABL. 6(123). CAŁKOWITA EMISJA GŁÓWNYCH ZANIECZYSZCZEŃ POWIETRZA WEDŁUG RODZAJÓW DZIAŁALNOŚCI W 2019 R.                                                                                                                                                        </t>
  </si>
  <si>
    <t>TOTAL EMISSION OF MAIN AIR POLLUTANTS BY KINDS OF ACTIVITY IN 2019</t>
  </si>
  <si>
    <t xml:space="preserve">CAŁKOWITA EMISJA GŁÓWNYCH ZANIECZYSZCZEŃ POWIETRZA WEDŁUG RODZAJÓW DZIAŁALNOŚCI W 2019 R.                                                                                                                                                                                                                                             </t>
  </si>
  <si>
    <t>Stosowanie innych nawozów zawierających C</t>
  </si>
  <si>
    <r>
      <t>TABL. 9(126). CAŁKOWITA EMISJA</t>
    </r>
    <r>
      <rPr>
        <i/>
        <vertAlign val="superscript"/>
        <sz val="9"/>
        <rFont val="Arial"/>
        <family val="2"/>
        <charset val="238"/>
      </rPr>
      <t>a</t>
    </r>
    <r>
      <rPr>
        <b/>
        <sz val="9"/>
        <rFont val="Arial"/>
        <family val="2"/>
        <charset val="238"/>
      </rPr>
      <t xml:space="preserve"> GŁÓWNYCH GAZÓW CIEPLARNIANYCH WEDŁUG ŹRÓDEŁ EMISJI W 2019 R.</t>
    </r>
  </si>
  <si>
    <t>CAŁKOWITA EMISJA GŁÓWNYCH GAZÓW CIEPLARNIANYCH WEDŁUG ŹRÓDEŁ EMISJI W 2019 R.</t>
  </si>
  <si>
    <t>TOTAL EMISSION OF GREENHOUSE GASES BY EMISSION SOURCES IN 2019</t>
  </si>
  <si>
    <t>EMISJA TRWAŁYCH ZANIECZYSZCZEŃ ORGANICZNYCH W 2019 R.</t>
  </si>
  <si>
    <t>EMISSION OF PERSISTENT ORGANIC POLLUTANTS IN 2019</t>
  </si>
  <si>
    <t>TABL. 10(126). EMISJA TRWAŁYCH ZANIECZYSZCZEŃ ORGANICZNYCH W 2019 R.</t>
  </si>
  <si>
    <t xml:space="preserve"> EMISSION OF PERSISTENT ORGANIC POLLUTANTS IN 2019</t>
  </si>
  <si>
    <t>w megagramach
in megagrams</t>
  </si>
  <si>
    <r>
      <t xml:space="preserve">   Lotnictwo</t>
    </r>
    <r>
      <rPr>
        <vertAlign val="superscript"/>
        <sz val="9"/>
        <rFont val="Arial"/>
        <family val="2"/>
        <charset val="238"/>
      </rPr>
      <t>b</t>
    </r>
    <r>
      <rPr>
        <sz val="9"/>
        <rFont val="Arial"/>
        <family val="2"/>
        <charset val="238"/>
      </rPr>
      <t>………………………………………</t>
    </r>
  </si>
  <si>
    <r>
      <t xml:space="preserve">        Inne</t>
    </r>
    <r>
      <rPr>
        <vertAlign val="superscript"/>
        <sz val="9"/>
        <rFont val="Arial"/>
        <family val="2"/>
        <charset val="238"/>
      </rPr>
      <t>d</t>
    </r>
    <r>
      <rPr>
        <sz val="9"/>
        <rFont val="Arial"/>
        <family val="2"/>
        <charset val="238"/>
      </rPr>
      <t>…………………………………………………………</t>
    </r>
  </si>
  <si>
    <t>a Ze źródeł antropogenicznych. b Obejmuje emisję z operacji lotniczych oraz startów i lądowań w ruchu krajowym i międzynarodowym (LTO). c Spalanie tytoniu, użycie sztucznych ogni, produkcja i przetwarzanie drewna, produkcja artykułów spożywczych, napojów i wyrobów tytoniowych. d Pożary składowisk, budynków oraz samochodów.</t>
  </si>
  <si>
    <r>
      <t>TABL. 12(129). CAŁKOWITA EMISJA</t>
    </r>
    <r>
      <rPr>
        <b/>
        <vertAlign val="superscript"/>
        <sz val="9"/>
        <rFont val="Arial"/>
        <family val="2"/>
        <charset val="238"/>
      </rPr>
      <t xml:space="preserve">  </t>
    </r>
    <r>
      <rPr>
        <b/>
        <sz val="9"/>
        <rFont val="Arial"/>
        <family val="2"/>
        <charset val="238"/>
      </rPr>
      <t>METALI CIĘŻKICH WEDŁUG RODZAJÓW DZIAŁALNOŚCI W 2019 R.</t>
    </r>
  </si>
  <si>
    <t xml:space="preserve"> TOTAL EMISSION OF HEAVY METALS BY KINDS OF ACTIVITY IN 2019</t>
  </si>
  <si>
    <t>CAŁKOWITA EMISJA  METALI CIĘŻKICH WEDŁUG RODZAJÓW DZIAŁALNOŚCI W 2019 R.</t>
  </si>
  <si>
    <t>TOTAL EMISSION OF HEAVY METALS BY KINDS OF ACTIVITY IN 2019</t>
  </si>
  <si>
    <r>
      <t>TABL. 15(132). EMISJA ZANIECZYSZCZEŃ</t>
    </r>
    <r>
      <rPr>
        <b/>
        <i/>
        <vertAlign val="superscript"/>
        <sz val="9"/>
        <rFont val="Arial"/>
        <family val="2"/>
        <charset val="238"/>
      </rPr>
      <t>a</t>
    </r>
    <r>
      <rPr>
        <b/>
        <sz val="9"/>
        <rFont val="Arial"/>
        <family val="2"/>
        <charset val="238"/>
      </rPr>
      <t xml:space="preserve"> ZE ŚRODKÓW TRANSPORTU DROGOWEGO</t>
    </r>
  </si>
  <si>
    <r>
      <t>Pyły</t>
    </r>
    <r>
      <rPr>
        <i/>
        <vertAlign val="superscript"/>
        <sz val="9"/>
        <rFont val="Arial"/>
        <family val="2"/>
        <charset val="238"/>
      </rPr>
      <t xml:space="preserve">b </t>
    </r>
    <r>
      <rPr>
        <i/>
        <sz val="9"/>
        <rFont val="Arial"/>
        <family val="2"/>
        <charset val="238"/>
      </rPr>
      <t>…………………………………………</t>
    </r>
  </si>
  <si>
    <t>powyżej 3500 kg  i autobusy</t>
  </si>
  <si>
    <t xml:space="preserve">TABL. 16(133). EMISJA ZANIECZYSZCZEŃ POWIETRZA WEDŁUG RODZAJÓW ŚRODKÓW TRANSPORTU DROGOWEGO W 2019 R.  </t>
  </si>
  <si>
    <t>EMISJA ZANIECZYSZCZEŃ POWIETRZA WEDŁUG RODZAJÓW ŚRODKÓW TRANSPORTU DROGOWEGO W 2019 R.</t>
  </si>
  <si>
    <t>Other C–containingfertilizers</t>
  </si>
  <si>
    <t>–17036,3701985173</t>
  </si>
  <si>
    <t>1080</t>
  </si>
  <si>
    <t>146</t>
  </si>
  <si>
    <t>28</t>
  </si>
  <si>
    <t>5</t>
  </si>
  <si>
    <t>1845</t>
  </si>
  <si>
    <t>151</t>
  </si>
  <si>
    <t>104</t>
  </si>
  <si>
    <t>176</t>
  </si>
  <si>
    <t>118</t>
  </si>
  <si>
    <t>134</t>
  </si>
  <si>
    <t>267</t>
  </si>
  <si>
    <t>206</t>
  </si>
  <si>
    <t>236</t>
  </si>
  <si>
    <t>221</t>
  </si>
  <si>
    <t>232</t>
  </si>
  <si>
    <t>1744</t>
  </si>
  <si>
    <t>691</t>
  </si>
  <si>
    <t>495</t>
  </si>
  <si>
    <t>382</t>
  </si>
  <si>
    <t>57</t>
  </si>
  <si>
    <t>37</t>
  </si>
  <si>
    <t>39</t>
  </si>
  <si>
    <t>17</t>
  </si>
  <si>
    <t>16</t>
  </si>
  <si>
    <t>6</t>
  </si>
  <si>
    <t>4</t>
  </si>
  <si>
    <t>26–100</t>
  </si>
  <si>
    <t>101–500</t>
  </si>
  <si>
    <t>501–1000</t>
  </si>
  <si>
    <t>1001–2000</t>
  </si>
  <si>
    <t>2001–5000</t>
  </si>
  <si>
    <t>5001–10000</t>
  </si>
  <si>
    <t>10001–20000</t>
  </si>
  <si>
    <t>20001–50000</t>
  </si>
  <si>
    <r>
      <t>TABL. 19(135).  WYPOSAŻENIE ZAKŁADÓW W PODSTAWOWE URZĄDZENIA DO REDUKCJI ZANIECZYSZCZEŃ POWIETRZA W 2020 R.</t>
    </r>
    <r>
      <rPr>
        <b/>
        <vertAlign val="superscript"/>
        <sz val="9"/>
        <color theme="1"/>
        <rFont val="Arial"/>
        <family val="2"/>
        <charset val="238"/>
      </rPr>
      <t>a</t>
    </r>
  </si>
  <si>
    <r>
      <t>BASIC AIR POLLUTION REDUCTION SYSTEMS IN PLANTS IN 2020</t>
    </r>
    <r>
      <rPr>
        <i/>
        <vertAlign val="superscript"/>
        <sz val="9"/>
        <color rgb="FF4D4D4D"/>
        <rFont val="Arial"/>
        <family val="2"/>
        <charset val="238"/>
      </rPr>
      <t>a</t>
    </r>
  </si>
  <si>
    <t>16346782</t>
  </si>
  <si>
    <t>99,9</t>
  </si>
  <si>
    <t>2010428</t>
  </si>
  <si>
    <t>91,7</t>
  </si>
  <si>
    <t>117112</t>
  </si>
  <si>
    <t>40,8</t>
  </si>
  <si>
    <t>116157</t>
  </si>
  <si>
    <t>31,0</t>
  </si>
  <si>
    <t>53120</t>
  </si>
  <si>
    <t>77,7</t>
  </si>
  <si>
    <t>383397</t>
  </si>
  <si>
    <t>43,3</t>
  </si>
  <si>
    <t>516623</t>
  </si>
  <si>
    <t>7656</t>
  </si>
  <si>
    <t>72270</t>
  </si>
  <si>
    <t>679</t>
  </si>
  <si>
    <t>10182</t>
  </si>
  <si>
    <t>8178</t>
  </si>
  <si>
    <t>3133</t>
  </si>
  <si>
    <t>22</t>
  </si>
  <si>
    <t>23156</t>
  </si>
  <si>
    <t>32802</t>
  </si>
  <si>
    <t>158</t>
  </si>
  <si>
    <t>15780</t>
  </si>
  <si>
    <t>46</t>
  </si>
  <si>
    <t>32</t>
  </si>
  <si>
    <t>168834</t>
  </si>
  <si>
    <t>7</t>
  </si>
  <si>
    <t>17206</t>
  </si>
  <si>
    <t>11</t>
  </si>
  <si>
    <t>313</t>
  </si>
  <si>
    <t>868904</t>
  </si>
  <si>
    <t>5360</t>
  </si>
  <si>
    <t xml:space="preserve"> - </t>
  </si>
  <si>
    <t>2161</t>
  </si>
  <si>
    <t>3321</t>
  </si>
  <si>
    <t>72381</t>
  </si>
  <si>
    <t>4798</t>
  </si>
  <si>
    <t>333</t>
  </si>
  <si>
    <t>5839</t>
  </si>
  <si>
    <t>10944</t>
  </si>
  <si>
    <t>179808</t>
  </si>
  <si>
    <t>23506</t>
  </si>
  <si>
    <t>95</t>
  </si>
  <si>
    <t>9316</t>
  </si>
  <si>
    <t>5009</t>
  </si>
  <si>
    <t>94537</t>
  </si>
  <si>
    <t>25021</t>
  </si>
  <si>
    <t>1206</t>
  </si>
  <si>
    <t>1348</t>
  </si>
  <si>
    <t>3688</t>
  </si>
  <si>
    <t>40</t>
  </si>
  <si>
    <t>381</t>
  </si>
  <si>
    <t>4172</t>
  </si>
  <si>
    <t>582</t>
  </si>
  <si>
    <t>7647</t>
  </si>
  <si>
    <t>1504</t>
  </si>
  <si>
    <t>394</t>
  </si>
  <si>
    <t>141</t>
  </si>
  <si>
    <t>875</t>
  </si>
  <si>
    <t>23446</t>
  </si>
  <si>
    <t>3796</t>
  </si>
  <si>
    <t>170</t>
  </si>
  <si>
    <t>3794</t>
  </si>
  <si>
    <t>118227</t>
  </si>
  <si>
    <t>123561</t>
  </si>
  <si>
    <t>18468</t>
  </si>
  <si>
    <t>18877</t>
  </si>
  <si>
    <t>1301</t>
  </si>
  <si>
    <t>16112</t>
  </si>
  <si>
    <t>34881</t>
  </si>
  <si>
    <t>2163</t>
  </si>
  <si>
    <t>124</t>
  </si>
  <si>
    <t>633</t>
  </si>
  <si>
    <t>128</t>
  </si>
  <si>
    <t>31</t>
  </si>
  <si>
    <t>51</t>
  </si>
  <si>
    <t>15</t>
  </si>
  <si>
    <t>58815</t>
  </si>
  <si>
    <t>67</t>
  </si>
  <si>
    <t>169</t>
  </si>
  <si>
    <t>469</t>
  </si>
  <si>
    <t>27470</t>
  </si>
  <si>
    <t>6505</t>
  </si>
  <si>
    <t>1395</t>
  </si>
  <si>
    <t>4416</t>
  </si>
  <si>
    <t>4326</t>
  </si>
  <si>
    <t>1256948</t>
  </si>
  <si>
    <t>343690</t>
  </si>
  <si>
    <t>51523</t>
  </si>
  <si>
    <t>100869</t>
  </si>
  <si>
    <t>3977973</t>
  </si>
  <si>
    <t>532447</t>
  </si>
  <si>
    <t>2052377</t>
  </si>
  <si>
    <t>2823639</t>
  </si>
  <si>
    <t>130443</t>
  </si>
  <si>
    <t>45995</t>
  </si>
  <si>
    <t>210726</t>
  </si>
  <si>
    <t>1712276</t>
  </si>
  <si>
    <t>1528048</t>
  </si>
  <si>
    <t>42327</t>
  </si>
  <si>
    <t>725180</t>
  </si>
  <si>
    <t>812321</t>
  </si>
  <si>
    <t>TABL. 20(136). ZANIECZYSZCZENIA ZATRZYMANE I ZNEUTRALIZOWANE W URZĄDZENIACH OCZYSZCZAJĄCYCH WEDŁUG WOJEWÓDZTW W 2020 R.</t>
  </si>
  <si>
    <t>WEDŁUG WOJEWÓDZTW W 2020 R.</t>
  </si>
  <si>
    <r>
      <t>TABL. 21(137). ZAKŁADY SZCZEGÓLNIE UCIĄŻLIWE EMITUJĄCE ZANIECZYSZCZENIA POWIETRZA WEDŁUG WIELKOŚCI EMISJI ZANIECZYSZCZEŃ PYŁOWYCH i WOJEWÓDZTW W 2020 R.</t>
    </r>
    <r>
      <rPr>
        <b/>
        <vertAlign val="superscript"/>
        <sz val="9"/>
        <color theme="1"/>
        <rFont val="Arial"/>
        <family val="2"/>
        <charset val="238"/>
      </rPr>
      <t>a</t>
    </r>
  </si>
  <si>
    <r>
      <t>PLANTS OF SIGNIFICANT NUISANCE TO AIR QUALITY EMITTING AIR POLLUTANTS BY THE SIZE OF PARTICULATES EMISSION AND VOIVODSHIPS IN 2020</t>
    </r>
    <r>
      <rPr>
        <vertAlign val="superscript"/>
        <sz val="9"/>
        <color rgb="FF4D4D4D"/>
        <rFont val="Arial"/>
        <family val="2"/>
        <charset val="238"/>
      </rPr>
      <t>a</t>
    </r>
  </si>
  <si>
    <t>93</t>
  </si>
  <si>
    <t>70</t>
  </si>
  <si>
    <t>72</t>
  </si>
  <si>
    <t>78</t>
  </si>
  <si>
    <t>90</t>
  </si>
  <si>
    <t>82</t>
  </si>
  <si>
    <t>54</t>
  </si>
  <si>
    <t>64</t>
  </si>
  <si>
    <t>58</t>
  </si>
  <si>
    <t>208</t>
  </si>
  <si>
    <t>92</t>
  </si>
  <si>
    <t>74</t>
  </si>
  <si>
    <t>83</t>
  </si>
  <si>
    <t>8</t>
  </si>
  <si>
    <t>2</t>
  </si>
  <si>
    <t>62</t>
  </si>
  <si>
    <t>9</t>
  </si>
  <si>
    <t>1</t>
  </si>
  <si>
    <t>42</t>
  </si>
  <si>
    <t>66</t>
  </si>
  <si>
    <t>10</t>
  </si>
  <si>
    <t>81</t>
  </si>
  <si>
    <t>13</t>
  </si>
  <si>
    <t>56</t>
  </si>
  <si>
    <t>3</t>
  </si>
  <si>
    <t>53</t>
  </si>
  <si>
    <t>166</t>
  </si>
  <si>
    <t>60</t>
  </si>
  <si>
    <t>50</t>
  </si>
  <si>
    <t xml:space="preserve">Kujawsko–pomorskie </t>
  </si>
  <si>
    <t xml:space="preserve">Warmińsko–mazurskie </t>
  </si>
  <si>
    <t>133</t>
  </si>
  <si>
    <t>103</t>
  </si>
  <si>
    <t>68</t>
  </si>
  <si>
    <t>112</t>
  </si>
  <si>
    <t>145</t>
  </si>
  <si>
    <t>135</t>
  </si>
  <si>
    <t>79</t>
  </si>
  <si>
    <t>94</t>
  </si>
  <si>
    <t>75</t>
  </si>
  <si>
    <t>89</t>
  </si>
  <si>
    <t>85</t>
  </si>
  <si>
    <t>138</t>
  </si>
  <si>
    <t>113</t>
  </si>
  <si>
    <t>69</t>
  </si>
  <si>
    <t>71</t>
  </si>
  <si>
    <t>38</t>
  </si>
  <si>
    <t>52</t>
  </si>
  <si>
    <t>185</t>
  </si>
  <si>
    <t>55</t>
  </si>
  <si>
    <t>80</t>
  </si>
  <si>
    <t>23</t>
  </si>
  <si>
    <t>18</t>
  </si>
  <si>
    <t>30</t>
  </si>
  <si>
    <t>25</t>
  </si>
  <si>
    <t>24</t>
  </si>
  <si>
    <t>12</t>
  </si>
  <si>
    <t>126</t>
  </si>
  <si>
    <t>101</t>
  </si>
  <si>
    <t>107</t>
  </si>
  <si>
    <t>132</t>
  </si>
  <si>
    <t>130</t>
  </si>
  <si>
    <t>84</t>
  </si>
  <si>
    <t>283</t>
  </si>
  <si>
    <t>131</t>
  </si>
  <si>
    <t>105</t>
  </si>
  <si>
    <t>26</t>
  </si>
  <si>
    <t>33</t>
  </si>
  <si>
    <t>21</t>
  </si>
  <si>
    <t>27</t>
  </si>
  <si>
    <t>29</t>
  </si>
  <si>
    <t>35</t>
  </si>
  <si>
    <t>34</t>
  </si>
  <si>
    <t>20</t>
  </si>
  <si>
    <t>97</t>
  </si>
  <si>
    <t>63</t>
  </si>
  <si>
    <t>19</t>
  </si>
  <si>
    <t>36</t>
  </si>
  <si>
    <r>
      <t>TABL. 22(138). ZAKŁADY SZCZEGÓLNIE UCIĄŻLIWE EMITUJĄCE ZANIECZYSZCZENIA POWIETRZA WEDŁUG WIELKOŚCI EMISJI ZANIECZYSZCZEŃ GAZOWYCH I WOJEWÓDZTW W 2020 R.</t>
    </r>
    <r>
      <rPr>
        <b/>
        <vertAlign val="superscript"/>
        <sz val="9"/>
        <color theme="1"/>
        <rFont val="Arial"/>
        <family val="2"/>
        <charset val="238"/>
      </rPr>
      <t>a</t>
    </r>
  </si>
  <si>
    <r>
      <t>PLANTS OF SIGNIFICANT NUISANCE TO AIR QUALITY EMITTING AIR POLLUTANTS BY THE SIZE OF GASEOUS POLLUTANTS EMISSION AND VOIVODSHIPS IN 2020</t>
    </r>
    <r>
      <rPr>
        <vertAlign val="superscript"/>
        <sz val="9"/>
        <color rgb="FF4D4D4D"/>
        <rFont val="Arial"/>
        <family val="2"/>
        <charset val="238"/>
      </rPr>
      <t>a</t>
    </r>
  </si>
  <si>
    <t>14</t>
  </si>
  <si>
    <t>44</t>
  </si>
  <si>
    <t>43</t>
  </si>
  <si>
    <t>ZANIECZYSZCZEŃ PYŁOWYCH I WOJEWÓDZTW W 2020 R.</t>
  </si>
  <si>
    <t>EMISSION AND VOIVODSHIPS IN 2020</t>
  </si>
  <si>
    <t>ZANIECZYSZCZEŃ GAZOWYCH I WOJEWÓDZTW W 2020 R.</t>
  </si>
  <si>
    <t>POWIETRZA W 2020 R.</t>
  </si>
  <si>
    <t>BASIC AIR POLLUTION REDUCTION SYSTEMS IN PLANTS IN 2020</t>
  </si>
  <si>
    <t>TABL. 23(139). EMITORY NA TERENIE ZAKŁADÓW SZCZEGÓLNIE UCIĄŻLIWYCH DLA CZYSTOŚCI POWIETRZA WEDŁUG WIELKOŚCI EMISJI I WOJEWÓDZTW W 2020 R.</t>
  </si>
  <si>
    <t>EMISSION SOURCES IN PLANTS OF SIGNIFICANT NUISANCE TO AIR QUALITY BY EMISSION SIZE AND VOIVODSHIPS IN 2020</t>
  </si>
  <si>
    <t>EMISJI I WOJEWÓDZTW W 2020 R.</t>
  </si>
  <si>
    <t>IN 2020</t>
  </si>
  <si>
    <t>TABL. 24(140). EMISJA ZANIECZYSZCZEŃ PYŁOWYCH Z ZAKŁADÓW SZCZEGÓLNIE UCIĄŻLIWYCH WEDŁUG WOJEWÓDZTW W 2020 R.</t>
  </si>
  <si>
    <t>PARTICULATE POLLUTANTS EMISSION FROM PLANTS OF SIGNIFICANT NUISANCE TO AIR QUALITY BY VOIVODSHIPS IN 2020</t>
  </si>
  <si>
    <t>EMISJA ZANIECZYSZCZEŃ PYŁOWYCH Z ZAKŁADÓW SZCZEGÓLNIE UCIĄŻLIWYCH WEDŁUG WOJEWÓDZTW W 2020 R.</t>
  </si>
  <si>
    <t>PARTICULATES POLLUTANTS EMISSION FROM PLANTS OF SIGNIFICANT NUISANCE TO AIR QUALITY BY VOIVODSHIPS IN 2020</t>
  </si>
  <si>
    <t>TABL. 25(141). EMISJA ZANIECZYSZCZEŃ GAZOWYCH Z ZAKŁADÓW SZCZEGÓLNIE UCIĄŻLIWYCH WEDŁUG WOJEWÓDZTW W 2020 R.</t>
  </si>
  <si>
    <t>GASEOUS POLLUTANTS EMISSION FROM PLANTS OF SIGNIFICANT NUISANCE TO AIR QUALITY BY VOIVODSHIPS IN 2020</t>
  </si>
  <si>
    <t>TABL. 26(142). EMISJA ZANIECZYSZCZEŃ Z ZAKŁADÓW SZCZEGÓLNIE UCIĄŻLIWYCH W UZDROWISKACH W 2020 R.</t>
  </si>
  <si>
    <t>POLLUTANTS EMISSION FROM PLANTS OF SIGNIFICANT NUISANCE TO AIR QUALITY IN HEALTH RESORTS IN 2020</t>
  </si>
  <si>
    <t>EMISJA ZANIECZYSZCZEŃ Z ZAKŁADÓW SZCZEGÓLNIE UCIĄŻLIWYCH W UZDROWISKACH W 2020 R.</t>
  </si>
  <si>
    <t>TABL. 27(143). EMISJA METALI CIĘŻKICH Z ZAKŁADÓW SZCZEGÓLNIE UCIĄŻLIWYCH WEDŁUG WOJEWÓDZTW W 2020 R.</t>
  </si>
  <si>
    <t>EMISSION OF HEAVY METALS FROM PLANTS OF SIGNIFICANT NUISANCE TO AIR QUALITY BY VOIVODSHIPS IN 2020</t>
  </si>
  <si>
    <t>EMISJA METALI CIĘŻKICH Z ZAKŁADÓW SZCZEGÓLNIE UCIĄŻLIWYCH WEDŁUG WOJEWÓDZTW W 2020 R.</t>
  </si>
  <si>
    <t>22,6</t>
  </si>
  <si>
    <t>12,3</t>
  </si>
  <si>
    <t>186155,8</t>
  </si>
  <si>
    <t>181,3</t>
  </si>
  <si>
    <t>258,3</t>
  </si>
  <si>
    <t>185028,7</t>
  </si>
  <si>
    <t>16346,8</t>
  </si>
  <si>
    <t>2680,2</t>
  </si>
  <si>
    <t>22,0</t>
  </si>
  <si>
    <t>12,0</t>
  </si>
  <si>
    <t>185106,6</t>
  </si>
  <si>
    <t>178,1</t>
  </si>
  <si>
    <t>253,3</t>
  </si>
  <si>
    <t>183992,0</t>
  </si>
  <si>
    <t>2672.3</t>
  </si>
  <si>
    <t>dolnośląskie</t>
  </si>
  <si>
    <t>kujawsko-pomorskie</t>
  </si>
  <si>
    <t>lubelskie</t>
  </si>
  <si>
    <t>lubuskie</t>
  </si>
  <si>
    <t>Gorzów Wlkp.</t>
  </si>
  <si>
    <t>łódzkie</t>
  </si>
  <si>
    <t>małopolskie</t>
  </si>
  <si>
    <t>mazowieckie</t>
  </si>
  <si>
    <t>opolskie</t>
  </si>
  <si>
    <t>podkarpackie</t>
  </si>
  <si>
    <t>podlaskie</t>
  </si>
  <si>
    <t>pomorskie</t>
  </si>
  <si>
    <t>śląskie</t>
  </si>
  <si>
    <t>Goczałkowice</t>
  </si>
  <si>
    <t>świętokrzyskie</t>
  </si>
  <si>
    <t>warmińsko-mazurskie</t>
  </si>
  <si>
    <t>wielkopolskie</t>
  </si>
  <si>
    <t>zachodniopomorskie</t>
  </si>
  <si>
    <r>
      <t>Osieczów</t>
    </r>
    <r>
      <rPr>
        <vertAlign val="superscript"/>
        <sz val="9"/>
        <rFont val="Arial"/>
        <family val="2"/>
        <charset val="238"/>
      </rPr>
      <t xml:space="preserve"> a</t>
    </r>
  </si>
  <si>
    <r>
      <t>Karpacz</t>
    </r>
    <r>
      <rPr>
        <vertAlign val="superscript"/>
        <sz val="9"/>
        <rFont val="Arial"/>
        <family val="2"/>
        <charset val="238"/>
      </rPr>
      <t xml:space="preserve"> a</t>
    </r>
  </si>
  <si>
    <r>
      <t>Wrocław</t>
    </r>
    <r>
      <rPr>
        <vertAlign val="superscript"/>
        <sz val="9"/>
        <rFont val="Arial"/>
        <family val="2"/>
        <charset val="238"/>
      </rPr>
      <t xml:space="preserve"> a</t>
    </r>
  </si>
  <si>
    <r>
      <t>Ciechocinek</t>
    </r>
    <r>
      <rPr>
        <vertAlign val="superscript"/>
        <sz val="9"/>
        <rFont val="Arial"/>
        <family val="2"/>
        <charset val="238"/>
      </rPr>
      <t xml:space="preserve"> a</t>
    </r>
  </si>
  <si>
    <r>
      <t>Koniczynka</t>
    </r>
    <r>
      <rPr>
        <vertAlign val="superscript"/>
        <sz val="9"/>
        <rFont val="Arial"/>
        <family val="2"/>
        <charset val="238"/>
      </rPr>
      <t xml:space="preserve"> a</t>
    </r>
  </si>
  <si>
    <r>
      <t>Zielonka</t>
    </r>
    <r>
      <rPr>
        <vertAlign val="superscript"/>
        <sz val="9"/>
        <rFont val="Arial"/>
        <family val="2"/>
        <charset val="238"/>
      </rPr>
      <t xml:space="preserve"> a</t>
    </r>
  </si>
  <si>
    <r>
      <t>Florianka</t>
    </r>
    <r>
      <rPr>
        <vertAlign val="superscript"/>
        <sz val="9"/>
        <rFont val="Arial"/>
        <family val="2"/>
        <charset val="238"/>
      </rPr>
      <t xml:space="preserve"> a</t>
    </r>
  </si>
  <si>
    <r>
      <t>Jarczew</t>
    </r>
    <r>
      <rPr>
        <vertAlign val="superscript"/>
        <sz val="9"/>
        <rFont val="Arial"/>
        <family val="2"/>
        <charset val="238"/>
      </rPr>
      <t xml:space="preserve"> a</t>
    </r>
  </si>
  <si>
    <r>
      <t>Wilczopole</t>
    </r>
    <r>
      <rPr>
        <vertAlign val="superscript"/>
        <sz val="9"/>
        <rFont val="Arial"/>
        <family val="2"/>
        <charset val="238"/>
      </rPr>
      <t xml:space="preserve"> a</t>
    </r>
  </si>
  <si>
    <r>
      <t>Smolary Bytnickie</t>
    </r>
    <r>
      <rPr>
        <vertAlign val="superscript"/>
        <sz val="9"/>
        <rFont val="Arial"/>
        <family val="2"/>
        <charset val="238"/>
      </rPr>
      <t xml:space="preserve"> a</t>
    </r>
  </si>
  <si>
    <r>
      <t>Gajew</t>
    </r>
    <r>
      <rPr>
        <vertAlign val="superscript"/>
        <sz val="9"/>
        <rFont val="Arial"/>
        <family val="2"/>
        <charset val="238"/>
      </rPr>
      <t xml:space="preserve"> a</t>
    </r>
  </si>
  <si>
    <r>
      <t>Parzniewice</t>
    </r>
    <r>
      <rPr>
        <vertAlign val="superscript"/>
        <sz val="9"/>
        <rFont val="Arial"/>
        <family val="2"/>
        <charset val="238"/>
      </rPr>
      <t xml:space="preserve"> a</t>
    </r>
  </si>
  <si>
    <r>
      <t>Kaszów</t>
    </r>
    <r>
      <rPr>
        <vertAlign val="superscript"/>
        <sz val="9"/>
        <rFont val="Arial"/>
        <family val="2"/>
        <charset val="238"/>
      </rPr>
      <t xml:space="preserve"> a</t>
    </r>
  </si>
  <si>
    <r>
      <t>Szarów</t>
    </r>
    <r>
      <rPr>
        <vertAlign val="superscript"/>
        <sz val="9"/>
        <rFont val="Arial"/>
        <family val="2"/>
        <charset val="238"/>
      </rPr>
      <t xml:space="preserve"> a</t>
    </r>
  </si>
  <si>
    <r>
      <t>Szymbark</t>
    </r>
    <r>
      <rPr>
        <vertAlign val="superscript"/>
        <sz val="9"/>
        <rFont val="Arial"/>
        <family val="2"/>
        <charset val="238"/>
      </rPr>
      <t xml:space="preserve"> a</t>
    </r>
  </si>
  <si>
    <r>
      <t>Belsk Duży</t>
    </r>
    <r>
      <rPr>
        <vertAlign val="superscript"/>
        <sz val="9"/>
        <rFont val="Arial"/>
        <family val="2"/>
        <charset val="238"/>
      </rPr>
      <t xml:space="preserve"> a</t>
    </r>
  </si>
  <si>
    <r>
      <t>Guty Duże</t>
    </r>
    <r>
      <rPr>
        <vertAlign val="superscript"/>
        <sz val="9"/>
        <rFont val="Arial"/>
        <family val="2"/>
        <charset val="238"/>
      </rPr>
      <t xml:space="preserve"> a</t>
    </r>
  </si>
  <si>
    <r>
      <t>Legionowo</t>
    </r>
    <r>
      <rPr>
        <vertAlign val="superscript"/>
        <sz val="9"/>
        <rFont val="Arial"/>
        <family val="2"/>
        <charset val="238"/>
      </rPr>
      <t xml:space="preserve"> a</t>
    </r>
  </si>
  <si>
    <r>
      <t>Otwock</t>
    </r>
    <r>
      <rPr>
        <vertAlign val="superscript"/>
        <sz val="9"/>
        <rFont val="Arial"/>
        <family val="2"/>
        <charset val="238"/>
      </rPr>
      <t xml:space="preserve"> a</t>
    </r>
  </si>
  <si>
    <r>
      <t>Piastów</t>
    </r>
    <r>
      <rPr>
        <vertAlign val="superscript"/>
        <sz val="9"/>
        <rFont val="Arial"/>
        <family val="2"/>
        <charset val="238"/>
      </rPr>
      <t xml:space="preserve"> a</t>
    </r>
  </si>
  <si>
    <r>
      <t>Krempna</t>
    </r>
    <r>
      <rPr>
        <vertAlign val="superscript"/>
        <sz val="9"/>
        <rFont val="Arial"/>
        <family val="2"/>
        <charset val="238"/>
      </rPr>
      <t xml:space="preserve"> a</t>
    </r>
  </si>
  <si>
    <r>
      <t>Borsukowizna</t>
    </r>
    <r>
      <rPr>
        <vertAlign val="superscript"/>
        <sz val="9"/>
        <rFont val="Arial"/>
        <family val="2"/>
        <charset val="238"/>
      </rPr>
      <t xml:space="preserve"> a</t>
    </r>
  </si>
  <si>
    <r>
      <t>Łeba</t>
    </r>
    <r>
      <rPr>
        <vertAlign val="superscript"/>
        <sz val="9"/>
        <rFont val="Arial"/>
        <family val="2"/>
        <charset val="238"/>
      </rPr>
      <t xml:space="preserve"> a</t>
    </r>
  </si>
  <si>
    <r>
      <t>Liniewko Kościerskie</t>
    </r>
    <r>
      <rPr>
        <vertAlign val="superscript"/>
        <sz val="9"/>
        <rFont val="Arial"/>
        <family val="2"/>
        <charset val="238"/>
      </rPr>
      <t xml:space="preserve"> a</t>
    </r>
  </si>
  <si>
    <r>
      <t>Ustroń</t>
    </r>
    <r>
      <rPr>
        <vertAlign val="superscript"/>
        <sz val="9"/>
        <rFont val="Arial"/>
        <family val="2"/>
        <charset val="238"/>
      </rPr>
      <t xml:space="preserve"> a</t>
    </r>
  </si>
  <si>
    <r>
      <t>Złoty Potok</t>
    </r>
    <r>
      <rPr>
        <vertAlign val="superscript"/>
        <sz val="9"/>
        <rFont val="Arial"/>
        <family val="2"/>
        <charset val="238"/>
      </rPr>
      <t xml:space="preserve"> a</t>
    </r>
  </si>
  <si>
    <r>
      <t>Gołuchów</t>
    </r>
    <r>
      <rPr>
        <vertAlign val="superscript"/>
        <sz val="9"/>
        <rFont val="Arial"/>
        <family val="2"/>
        <charset val="238"/>
      </rPr>
      <t xml:space="preserve"> a</t>
    </r>
  </si>
  <si>
    <r>
      <t>Nowiny</t>
    </r>
    <r>
      <rPr>
        <vertAlign val="superscript"/>
        <sz val="9"/>
        <rFont val="Arial"/>
        <family val="2"/>
        <charset val="238"/>
      </rPr>
      <t xml:space="preserve"> a</t>
    </r>
  </si>
  <si>
    <r>
      <t>Diabla Góra</t>
    </r>
    <r>
      <rPr>
        <vertAlign val="superscript"/>
        <sz val="9"/>
        <rFont val="Arial"/>
        <family val="2"/>
        <charset val="238"/>
      </rPr>
      <t xml:space="preserve"> a</t>
    </r>
  </si>
  <si>
    <r>
      <t>Borówiec</t>
    </r>
    <r>
      <rPr>
        <vertAlign val="superscript"/>
        <sz val="9"/>
        <rFont val="Arial"/>
        <family val="2"/>
        <charset val="238"/>
      </rPr>
      <t xml:space="preserve"> a</t>
    </r>
  </si>
  <si>
    <r>
      <t>Krzyżówka</t>
    </r>
    <r>
      <rPr>
        <vertAlign val="superscript"/>
        <sz val="9"/>
        <rFont val="Arial"/>
        <family val="2"/>
        <charset val="238"/>
      </rPr>
      <t xml:space="preserve"> a</t>
    </r>
  </si>
  <si>
    <r>
      <t>Widuchowa</t>
    </r>
    <r>
      <rPr>
        <vertAlign val="superscript"/>
        <sz val="9"/>
        <rFont val="Arial"/>
        <family val="2"/>
        <charset val="238"/>
      </rPr>
      <t xml:space="preserve"> a</t>
    </r>
  </si>
  <si>
    <t>TABL.34(150). STĘŻENIE OZONU W PRZYZIEMNEJ WARSTWIE ATMOSFERY W 2020 R.</t>
  </si>
  <si>
    <t>OZONE CONCENTRATION IN THE GROUND LAYER OF THE ATMOSPHERE IN 2020</t>
  </si>
  <si>
    <t>STĘŻENIE OZONU W PRZYZIEMNEJ WARSTWIE ATMOSFERY W 2020 R.</t>
  </si>
  <si>
    <t>2020</t>
  </si>
  <si>
    <t>2020 do 1963-2019</t>
  </si>
  <si>
    <t>-19</t>
  </si>
  <si>
    <t>TABL. 32(149). ZAWARTOŚĆ OZONU W WARSTWACH ATMOSFERY NAD LEGIONOWEM K/WARSZAWY W 2020 R.</t>
  </si>
  <si>
    <t>OZONE CONTENT IN ATMOSPHERIC LAYERS OVER LEGIONOWO NEAR WARSAW IN 2020</t>
  </si>
  <si>
    <t>ZAWARTOŚĆ OZONU W WARSTWACH ATMOSFERY NAD LEGIONOWEM K/WARSZAWY W 2020 R.</t>
  </si>
  <si>
    <t>OZONE CONTENT IN ATMOSPHERIC LAYERS OVER LEGIONOWO NEAR WARSZAWA IN 2020</t>
  </si>
  <si>
    <t>PROMIENIOWANIE NADFIOLETOWE (UV-B) W 2020 R.</t>
  </si>
  <si>
    <t>ULTRAVIOLET RADIATION (UV-B) IN 2020</t>
  </si>
  <si>
    <t>TABL. 33(150). PROMIENIOWANIE NADFIOLETOWE (UV-B) W 2020 R.</t>
  </si>
  <si>
    <r>
      <t>a</t>
    </r>
    <r>
      <rPr>
        <sz val="9"/>
        <rFont val="Arial"/>
        <family val="2"/>
        <charset val="238"/>
      </rPr>
      <t xml:space="preserve"> MED – Minimal Erythema Dose (minimalna dawka rumieniowa). </t>
    </r>
    <r>
      <rPr>
        <i/>
        <sz val="9"/>
        <rFont val="Arial"/>
        <family val="2"/>
        <charset val="238"/>
      </rPr>
      <t/>
    </r>
  </si>
  <si>
    <t>ORAZ W AGLOMERACJI MIEJSKO-PRZEMYSŁOWEJ</t>
  </si>
  <si>
    <t>TABL. 43(159). MOKRA DEPOZYCJA SIARKI, AZOTU I JONÓW WODORU W REJONACH MONITORINGU TŁA ZANIECZYSZCZENIA ATMOSFERY</t>
  </si>
  <si>
    <r>
      <t>STĘŻENIE JONÓW SIARCZANOWYCH (SO</t>
    </r>
    <r>
      <rPr>
        <vertAlign val="subscript"/>
        <sz val="9"/>
        <rFont val="Arial"/>
        <family val="2"/>
        <charset val="238"/>
      </rPr>
      <t>4</t>
    </r>
    <r>
      <rPr>
        <vertAlign val="superscript"/>
        <sz val="9"/>
        <rFont val="Arial"/>
        <family val="2"/>
        <charset val="238"/>
      </rPr>
      <t>2-</t>
    </r>
    <r>
      <rPr>
        <sz val="9"/>
        <rFont val="Arial"/>
        <family val="2"/>
        <charset val="238"/>
      </rPr>
      <t>) w mg S/dm</t>
    </r>
    <r>
      <rPr>
        <vertAlign val="superscript"/>
        <sz val="9"/>
        <rFont val="Arial"/>
        <family val="2"/>
        <charset val="238"/>
      </rPr>
      <t>3</t>
    </r>
    <r>
      <rPr>
        <sz val="9"/>
        <rFont val="Arial"/>
        <family val="2"/>
        <charset val="238"/>
      </rPr>
      <t xml:space="preserve">
SULPHATE IONS CONCENTRATION (SO</t>
    </r>
    <r>
      <rPr>
        <vertAlign val="subscript"/>
        <sz val="9"/>
        <rFont val="Arial"/>
        <family val="2"/>
        <charset val="238"/>
      </rPr>
      <t>4</t>
    </r>
    <r>
      <rPr>
        <vertAlign val="superscript"/>
        <sz val="9"/>
        <rFont val="Arial"/>
        <family val="2"/>
        <charset val="238"/>
      </rPr>
      <t>2-</t>
    </r>
    <r>
      <rPr>
        <sz val="9"/>
        <rFont val="Arial"/>
        <family val="2"/>
        <charset val="238"/>
      </rPr>
      <t>) in mg S/dm</t>
    </r>
    <r>
      <rPr>
        <vertAlign val="superscript"/>
        <sz val="9"/>
        <rFont val="Arial"/>
        <family val="2"/>
        <charset val="238"/>
      </rPr>
      <t>3</t>
    </r>
  </si>
  <si>
    <t xml:space="preserve">ATMOSFERY W 2020 R. </t>
  </si>
  <si>
    <t>MONITORING AREAS IN 2020</t>
  </si>
  <si>
    <r>
      <t>Puszcza Borecka, Diabla Góra</t>
    </r>
    <r>
      <rPr>
        <i/>
        <vertAlign val="superscript"/>
        <sz val="9"/>
        <rFont val="Arial"/>
        <family val="2"/>
        <charset val="238"/>
      </rPr>
      <t>a</t>
    </r>
    <r>
      <rPr>
        <sz val="9"/>
        <rFont val="Arial"/>
        <family val="2"/>
        <charset val="238"/>
      </rPr>
      <t>….</t>
    </r>
  </si>
  <si>
    <t>S o u r c e: data of the Inspection of Environmental Protection.</t>
  </si>
  <si>
    <r>
      <t>Ź r ó d ł o: dane Inspekcji Ochrony Środowiska.</t>
    </r>
    <r>
      <rPr>
        <i/>
        <sz val="9"/>
        <rFont val="Arial"/>
        <family val="2"/>
        <charset val="238"/>
      </rPr>
      <t xml:space="preserve"> </t>
    </r>
  </si>
  <si>
    <r>
      <rPr>
        <i/>
        <sz val="9"/>
        <rFont val="Arial"/>
        <family val="2"/>
        <charset val="238"/>
      </rPr>
      <t>a</t>
    </r>
    <r>
      <rPr>
        <sz val="9"/>
        <rFont val="Arial"/>
        <family val="2"/>
        <charset val="238"/>
      </rPr>
      <t xml:space="preserve"> Corresponding to the definition in art. 3 point 23 of the Act of 27 April 2001 – Environmental Protection Law (Journal of Law 2020 item 1219 with later amendments). </t>
    </r>
  </si>
  <si>
    <t>MAJOR ACCIDENTS BY VOIVODSHIPS IN 2020</t>
  </si>
  <si>
    <t>POWAŻNE AWARIE WEDŁUG WOJEWÓDZTW W 2020 R.</t>
  </si>
  <si>
    <t>PRZYKŁADY POWAŻNYCH AWARII WEDŁUG ŹRÓDEŁ I WOJEWÓDZTW W 2020 R.</t>
  </si>
  <si>
    <t>EXAMPLES OF MAJOR ACCIDENTS BY SOURCES AND VOIVODSHIPS IN 2020</t>
  </si>
  <si>
    <t>TABL. 46(162). POWAŻNE AWARIE WEDŁUG WOJEWÓDZTW W 2020 R.</t>
  </si>
  <si>
    <t>odcięcie dostawy gazu dla 2600 osób na czas ok. 9 godz.</t>
  </si>
  <si>
    <t>gaz ziemny w ilości ok. 699 m3 </t>
  </si>
  <si>
    <t>odcięcie dostawy gazu dla 120 osób na czas ok. 46 godz.</t>
  </si>
  <si>
    <t>gaz ziemny - nie ustalono ilości</t>
  </si>
  <si>
    <t>Jawczyce
pow. warszawski zachodni</t>
  </si>
  <si>
    <t>zakład inny</t>
  </si>
  <si>
    <t>uszkodzenie mienia na terenie zakładu w wysokości ok. 9 mln zł</t>
  </si>
  <si>
    <t>ksylen w ilości ok. 0,02 Mg
olej napędowy w ilości ok. 0,126 Mg</t>
  </si>
  <si>
    <t>zakład o dużym ryzyku wystąpienia poważnej awarii przemysłowej</t>
  </si>
  <si>
    <t>jedna ofiara śmiertelna, jedna osoba poszkodowana</t>
  </si>
  <si>
    <t>tlenek węgla w ilości ok. 0,42 Mg</t>
  </si>
  <si>
    <t>Rogów
pow. Brzeziński</t>
  </si>
  <si>
    <t>zanieczyszczenie zbiornika wodnego na powierzchni ok. 4,65 ha</t>
  </si>
  <si>
    <t>substancje ropopochodne (benzyna i olej napędowy) - nie ustalono ilości</t>
  </si>
  <si>
    <t>Krupski Młyn
pow. Tarnogórski</t>
  </si>
  <si>
    <t>zanieczyszczenie cieku wodnego na długości ok. 5 km</t>
  </si>
  <si>
    <t>Nitrocet 50 (azotan 2-etyloheksylu /2EHN/) - 0,5 m3 emulsji wodnej</t>
  </si>
  <si>
    <r>
      <t>TABL. 47(163). PRZYKŁADY POWAŻNYCH AWARII</t>
    </r>
    <r>
      <rPr>
        <b/>
        <vertAlign val="superscript"/>
        <sz val="9"/>
        <color theme="1"/>
        <rFont val="Arial"/>
        <family val="2"/>
        <charset val="238"/>
      </rPr>
      <t>a</t>
    </r>
    <r>
      <rPr>
        <b/>
        <sz val="9"/>
        <color theme="1"/>
        <rFont val="Arial"/>
        <family val="2"/>
        <charset val="238"/>
      </rPr>
      <t xml:space="preserve"> WEDŁUG ŹRÓDEŁ I WOJEWÓDZTW W 2020 R.</t>
    </r>
  </si>
  <si>
    <r>
      <t>EXAMPLES OF MAJOR ACCIDENTS</t>
    </r>
    <r>
      <rPr>
        <vertAlign val="superscript"/>
        <sz val="9"/>
        <color rgb="FF4D4D4D"/>
        <rFont val="Arial"/>
        <family val="2"/>
        <charset val="238"/>
      </rPr>
      <t xml:space="preserve">a </t>
    </r>
    <r>
      <rPr>
        <sz val="9"/>
        <color rgb="FF4D4D4D"/>
        <rFont val="Arial"/>
        <family val="2"/>
        <charset val="238"/>
      </rPr>
      <t>BY SOURCES AND VOIVODSHIPS IN 2020</t>
    </r>
  </si>
  <si>
    <t>cutting off the gas supply for 2600 people for about 9 hours.</t>
  </si>
  <si>
    <t>cutting off the gas supply for 120 people for about 46 hours.</t>
  </si>
  <si>
    <t xml:space="preserve">natural gas in the amount of about 699 m3 </t>
  </si>
  <si>
    <t>natural gas - the quantity has not been determined</t>
  </si>
  <si>
    <t>other plant</t>
  </si>
  <si>
    <t>damage to property on the premises of the plant in the amount of about 9 million PLN</t>
  </si>
  <si>
    <t>xylene in an amount of about 0,02 Mg diesel fuel in the amount of about 0.126 Mg</t>
  </si>
  <si>
    <t>a plant with a high risk of a major industrial accident</t>
  </si>
  <si>
    <t xml:space="preserve">a plant with a high risk of a major industrial accident
</t>
  </si>
  <si>
    <t xml:space="preserve">one fatality, one injured person
</t>
  </si>
  <si>
    <t xml:space="preserve">pollution of the water reservoir on an area of about 4.65 ha
</t>
  </si>
  <si>
    <t xml:space="preserve">petroleum substances (petrol and diesel) - the quantity has not been established
</t>
  </si>
  <si>
    <t xml:space="preserve">carbon monoxide in the amount of about 0,42 Mg
</t>
  </si>
  <si>
    <t xml:space="preserve">pollution of the waterway over a length of about 5 km
</t>
  </si>
  <si>
    <r>
      <t>Nitrocet 50 (2-ethylhexyl nitrate /2EHN/) - 0,5 m</t>
    </r>
    <r>
      <rPr>
        <vertAlign val="superscript"/>
        <sz val="9"/>
        <color rgb="FF4D4D4D"/>
        <rFont val="Arial"/>
        <family val="2"/>
        <charset val="238"/>
      </rPr>
      <t>3</t>
    </r>
    <r>
      <rPr>
        <sz val="9"/>
        <color rgb="FF4D4D4D"/>
        <rFont val="Arial"/>
        <family val="2"/>
        <charset val="238"/>
      </rPr>
      <t xml:space="preserve"> of aqueous emulsion
</t>
    </r>
  </si>
  <si>
    <t>CAŁKOWITA EMISJA WYBRANYCH GAZÓW CIEPLARNIANYCH I ICH PREKURSORÓW WEDŁUG WOJEWÓDZTW W 2019 R.</t>
  </si>
  <si>
    <t>EMISSION OF MAIN AIR POLLUTANTS BY VOIVODSHIPS IN 2019</t>
  </si>
  <si>
    <t>TABL. 8(124). CAŁKOWITA EMISJA WYBRANYCH GAZÓW CIEPLARNIANYCH I ICH PREKURSORÓW WEDŁUG WOJEWÓDZTW W 2019 R.</t>
  </si>
  <si>
    <t xml:space="preserve">  EMISSION OF MAIN AIR POLLUTANTS BY VOIVODSHIPS IN 2019</t>
  </si>
  <si>
    <t>a W aglomeracjach i miastach powyżej 100 tys. mieszkańców; wskaźnik obliczany na podstawie wyników pomiarów stężeń PM2,5: z lat 2018-2020 dla roku 2020, z lat 2017-2019 dla roku 2019, z lat 2013-2015 dla roku 2015, jako średnia roczna dla roku 2010.</t>
  </si>
  <si>
    <t>a In agglomerations and cities with more than 100,000 residents; indicator calculated on the basis of the results of measurements of PM2.5 concentrations: from 2018-2020 for 2020, from 2017-2098 for 2019, from 2013-2015 for 2015, as an annual average for 2010.</t>
  </si>
  <si>
    <t>2019=100</t>
  </si>
  <si>
    <t xml:space="preserve"> AIR POLLUTANTS EMISSION BY TYPES OF ROAD TRANSPORT MEANS  IN 2019</t>
  </si>
  <si>
    <t>POLLUTANTS RETAINED AND NEUTRALISED IN AIR POLLUTION REDUCTION SYSTEM BY VOIVODSHIPS IN 2020</t>
  </si>
  <si>
    <t>POLLUTANTS EMISSION FROM ROAD TRANSPORT MEANS</t>
  </si>
  <si>
    <t>AIR POLLUTANTS EMISSION BY TYPES OF ROAD TRANSPORT MEANS IN 2019</t>
  </si>
  <si>
    <t>S o u r c e: data of the Chief Inspectorate of Environmental Protection and the Institute of Geophysics of the Polish Academy of Sciences derived from the State Environmental Monitoring system.</t>
  </si>
  <si>
    <t>S o u r c e: data of the Chief Inspectorate of Environmental Protection derived from the State Environmental Monitoring system.</t>
  </si>
  <si>
    <t>WET DEPOSITION OF SULPHUR, NITROGEN AND HYDROGEN IONS IN THE BACKGROUND AIR POLLUTION MONITORING</t>
  </si>
  <si>
    <t>S o u r c e: data of the Chief Inspectorate of Environmental Protection derived from research conducted as a part of the State Environmental Monitoring system by the Institute of Meteorology and Water Management - National Research Institute and by the Institute of Environmental Protection - National Research Institute, funded by the National Fund for Environmental Protection and Water Management.</t>
  </si>
  <si>
    <t>S o u r c e: data of the Chief Inspectorate of Environmental Protection and the Institute of Meteorology and Water Management – National Research Institute, for Belsk – data of tthe Institute of Geophysics of the Polish Academy of Sciences, derived from the State Environmental Monitoring system.</t>
  </si>
  <si>
    <t>S o u r c e: data of the Chief Inspectorate of Environmental Protection and the Institute of Meteorology and Water Management – National Research Institute derived from the State Environmental Monitoring system.</t>
  </si>
  <si>
    <t>TABL. 37(153). STĘŻENIA PYŁÓW ZAWIESZONYCH PM2,5 I PM10 WEDŁUG AGLOMERACJI I MIAST W 2020 R.</t>
  </si>
  <si>
    <t>CONCENTRATION OF SUSPENDED PARTICULATES PM2,5 AND PM10 BY AGGLOMERATIONS AND CITIES IN 2020</t>
  </si>
  <si>
    <t>STĘŻENIA PYŁÓW ZAWIESZONYCH PM2,5 I PM10 WEDŁUG AGLOMERACJI I MIAST W 2020 R.</t>
  </si>
  <si>
    <t>STĘŻENIA DWUTLENKU AZOTU I DWUTLENKU SIARKI WEDŁUG AGLOMERACJI I MIAST W 2020 R.</t>
  </si>
  <si>
    <t>TABL. 40(156). STĘŻENIA BENZENU I OŁOWIU WEDŁUG AGLOMERACJI I MIAST W 2020 R.</t>
  </si>
  <si>
    <t>CONCENTRATION OF BENZENE AND LEAD BY AGGLOMERATIONS AND CITIES IN 2020</t>
  </si>
  <si>
    <t>1*</t>
  </si>
  <si>
    <t>0,77*</t>
  </si>
  <si>
    <t xml:space="preserve">* Uwzględniono dane posiadające kompletność niższą od wymaganej dla pomiarów intensywnych </t>
  </si>
  <si>
    <t>STĘŻENIA BENZENU I OŁOWIU WEDŁUG AGLOMERACJI I MIAST W 2020 R.</t>
  </si>
  <si>
    <t>STĘŻENIA TLENKU WĘGLA WEDŁUG AGLOMERACJI I MIAST W 2020 R.</t>
  </si>
  <si>
    <t>CARBON MONOXIDE CONCENTRATION BY AGGLOMERATIONS AND CITIES IN 2020</t>
  </si>
  <si>
    <t>NITROGEN DIOXIDE AND SULPHUR DIOXIDE CONCENTRATION BY AGGLOMERATIONS AND CITIES IN 2020</t>
  </si>
  <si>
    <t>STĘŻENIA ARSENU I KADMU WEDŁUG AGLOMERACJI I MIAST W 2020 R.</t>
  </si>
  <si>
    <t>CONCENTRATION OF ARSENIC AND CADMIUM BY AGGLOMERATIONS AND CITIES IN 2020</t>
  </si>
  <si>
    <t>STĘŻENIA NIKLU I BENZO(A)PIRENU WEDŁUG AGLOMERACJI I MIAST W 2020 R.</t>
  </si>
  <si>
    <t>CONCENTRATION OF NICKEL AND BENZO(A)PYRENE BY AGGLOMERATIONS AND CITIES IN 2020</t>
  </si>
  <si>
    <t>TABL. 38(154). STĘŻENIA DWUTLENKU AZOTU I DWUTLENKU SIARKI WEDŁUG AGLOMERACJI I MIAST W 2020 R.</t>
  </si>
  <si>
    <t xml:space="preserve"> CONCENTRATION OF NITROGEN DIOXIDE AND SULPHUR DIOXIDE BY AGGLOMERATIONS AND CITIES IN 2020</t>
  </si>
  <si>
    <t>TABL. 39(155). STĘŻENIA TLENKU WĘGLA WEDŁUG AGLOMERACJI I MIAST W 2020 R.</t>
  </si>
  <si>
    <t>CONCENTRATION OF CARBON MONOXIDE BY AGGLOMERATIONS AND CITIES IN 2020</t>
  </si>
  <si>
    <t>TABL. 41(157). STĘŻENIA ARSENU I KADMU WEDŁUG AGLOMERACJI I MIAST W 2020 R.</t>
  </si>
  <si>
    <r>
      <t>TABL. 42(158). STĘŻENIA NIKLU I BENZO(A)PIRENU</t>
    </r>
    <r>
      <rPr>
        <sz val="9"/>
        <color theme="1"/>
        <rFont val="Arial"/>
        <family val="2"/>
        <charset val="238"/>
      </rPr>
      <t xml:space="preserve"> </t>
    </r>
    <r>
      <rPr>
        <b/>
        <sz val="9"/>
        <color theme="1"/>
        <rFont val="Arial"/>
        <family val="2"/>
        <charset val="238"/>
      </rPr>
      <t>WEDŁUG AGLOMERACJI I MIAST W 2020 R.</t>
    </r>
  </si>
  <si>
    <r>
      <t>Solid waste fuels and other sources</t>
    </r>
    <r>
      <rPr>
        <i/>
        <vertAlign val="superscript"/>
        <sz val="9"/>
        <rFont val="Arial"/>
        <family val="2"/>
        <charset val="238"/>
      </rPr>
      <t>d</t>
    </r>
  </si>
  <si>
    <r>
      <t xml:space="preserve">a </t>
    </r>
    <r>
      <rPr>
        <sz val="9"/>
        <rFont val="Arial"/>
        <family val="2"/>
        <charset val="238"/>
      </rPr>
      <t>Odpowiadające definicji zawartej w art. 3 pkt. 23 ustawy z dnia 27 kwietnia 2001 r. – Prawo ochrony środowiska (Dz. U. z 2020 r. poz. 1219 z późn. zm.).</t>
    </r>
  </si>
  <si>
    <t>MIĘDZYNARODOWY OBRÓT SUBSTANCJAMI ZUBOŻAJĄCYMI WARSTWĘ OZONOWĄ  W 2020 R.</t>
  </si>
  <si>
    <t>INTERNATIONAL TRADE WITH SUBSTANCES IMPOVERISHING THE OZONE LAYER IN 2020</t>
  </si>
  <si>
    <r>
      <t xml:space="preserve">Przywóz spoza UE do Polski
</t>
    </r>
    <r>
      <rPr>
        <sz val="9"/>
        <color rgb="FF4D4D4D"/>
        <rFont val="Arial"/>
        <family val="2"/>
        <charset val="238"/>
      </rPr>
      <t>Imports from outside EU to Poland</t>
    </r>
  </si>
  <si>
    <r>
      <t xml:space="preserve">Wywóz z Polski poza UE
</t>
    </r>
    <r>
      <rPr>
        <sz val="9"/>
        <color rgb="FF4D4D4D"/>
        <rFont val="Arial"/>
        <family val="2"/>
        <charset val="238"/>
      </rPr>
      <t>Exports from Poland outside EU</t>
    </r>
  </si>
  <si>
    <t>Ź r ó d ł o: dane Ministerstwa Klimatu i Środowiska.</t>
  </si>
  <si>
    <t xml:space="preserve">a Data concern the period from the 1st January up to 31st December 2020. </t>
  </si>
  <si>
    <r>
      <t>TABL. 35(152). MIĘDZYNARODOWY OBRÓT SUBSTANCJAMI ZUBOŻAJĄCYMI WARSTWĘ OZONOWĄ W 2020 R.</t>
    </r>
    <r>
      <rPr>
        <b/>
        <i/>
        <vertAlign val="superscript"/>
        <sz val="9"/>
        <rFont val="Arial"/>
        <family val="2"/>
        <charset val="238"/>
      </rPr>
      <t>a</t>
    </r>
  </si>
  <si>
    <r>
      <t>INTERNATIONAL TRADE WITH SUBSTANCES IMPOVERISHING THE OZONE LAYER IN 2020</t>
    </r>
    <r>
      <rPr>
        <i/>
        <vertAlign val="superscript"/>
        <sz val="9"/>
        <rFont val="Arial"/>
        <family val="2"/>
        <charset val="238"/>
      </rPr>
      <t>a</t>
    </r>
  </si>
  <si>
    <t>2019….……………</t>
  </si>
  <si>
    <r>
      <t>2020</t>
    </r>
    <r>
      <rPr>
        <b/>
        <i/>
        <vertAlign val="superscript"/>
        <sz val="9"/>
        <rFont val="Arial"/>
        <family val="2"/>
        <charset val="238"/>
      </rPr>
      <t>b</t>
    </r>
    <r>
      <rPr>
        <b/>
        <sz val="9"/>
        <rFont val="Arial"/>
        <family val="2"/>
        <charset val="238"/>
      </rPr>
      <t>….……………</t>
    </r>
  </si>
  <si>
    <t>W tym miasta o dużej skali zagrożenia powietrza (150 miast, na terenie których 
koncentrowało się 81,2% krajowej emisji zanieczyszczeń pyłowych i 64,6% zanieczyszczeń gazowych)</t>
  </si>
  <si>
    <t>m. st. Warszawa</t>
  </si>
  <si>
    <t>m.Wrocław</t>
  </si>
  <si>
    <t>Ozorków</t>
  </si>
  <si>
    <t>Sanok</t>
  </si>
  <si>
    <t>Mrągowo</t>
  </si>
  <si>
    <t xml:space="preserve">Świecie </t>
  </si>
  <si>
    <t xml:space="preserve">Police </t>
  </si>
  <si>
    <t>Gniew</t>
  </si>
  <si>
    <t>TABL. 29(145). MIASTA O DUŻEJ SKALI ZAGROŻENIA ŚRODOWISKA EMISJĄ ZANIECZYSZCZEŃ POWIETRZA Z ZAKŁADÓW SZCZEGÓLNIE UCIĄŻLIWYCH W 2020 R.</t>
  </si>
  <si>
    <t>CITIES WITH HIGH ENVIRONMENTAL THREAT OF AIR POLLUTANTS EMISSION FROM PLANTS OF SIGNIFICANT NUISANCE TO AIR QUALITY IN 2020</t>
  </si>
  <si>
    <t>SZCZEGÓLNIE UCIĄŻLIWYCH W 2020 R.</t>
  </si>
  <si>
    <t>OF SIGNIFICANT NUISANCE TO AIR QUALITY IN 2020</t>
  </si>
  <si>
    <t>WEDŁUG POLSKIEJ KLASYFIKACJI DZIAŁALNOŚCI W 2020 R.</t>
  </si>
  <si>
    <t>BY POLISH CLASSIFICATION OF ACTIVITIES IN 2020</t>
  </si>
  <si>
    <r>
      <t>TABL. 30(146). EMISJA I REDUKCJA ZANIECZYSZCZEŃ POWIETRZA Z ZAKŁADÓW SZCZEGÓLNIE UCIĄŻLIWYCH WEDŁUG POLSKIEJ KLASYFIKACJI DZIAŁALNOŚCI</t>
    </r>
    <r>
      <rPr>
        <b/>
        <vertAlign val="superscript"/>
        <sz val="9"/>
        <color theme="1"/>
        <rFont val="Arial"/>
        <family val="2"/>
        <charset val="238"/>
      </rPr>
      <t>a</t>
    </r>
    <r>
      <rPr>
        <b/>
        <sz val="9"/>
        <color theme="1"/>
        <rFont val="Arial"/>
        <family val="2"/>
        <charset val="238"/>
      </rPr>
      <t xml:space="preserve"> W 2020 R.</t>
    </r>
  </si>
  <si>
    <r>
      <t>EMISSION AND AIR POLLUTANT REDUCTION FROM PLANTS OF SIGNIFICANT NUISANCE TO AIR QUALITY BY POLISH CLASSIFICATION OF ACTIVITIES</t>
    </r>
    <r>
      <rPr>
        <vertAlign val="superscript"/>
        <sz val="9"/>
        <color rgb="FF4D4D4D"/>
        <rFont val="Arial"/>
        <family val="2"/>
        <charset val="238"/>
      </rPr>
      <t>a</t>
    </r>
    <r>
      <rPr>
        <sz val="9"/>
        <color rgb="FF4D4D4D"/>
        <rFont val="Arial"/>
        <family val="2"/>
        <charset val="238"/>
      </rPr>
      <t xml:space="preserve"> IN 2020</t>
    </r>
  </si>
  <si>
    <t>1,2</t>
  </si>
  <si>
    <t>0,1</t>
  </si>
  <si>
    <t>1315,6</t>
  </si>
  <si>
    <t>1,3</t>
  </si>
  <si>
    <t>1,1</t>
  </si>
  <si>
    <t>876,6</t>
  </si>
  <si>
    <t>64,4</t>
  </si>
  <si>
    <t>190,6</t>
  </si>
  <si>
    <t>0,8</t>
  </si>
  <si>
    <t>0,0</t>
  </si>
  <si>
    <t>505,9</t>
  </si>
  <si>
    <t>0,3</t>
  </si>
  <si>
    <t>103,8</t>
  </si>
  <si>
    <t>14,7</t>
  </si>
  <si>
    <t>23,4</t>
  </si>
  <si>
    <t>0,2</t>
  </si>
  <si>
    <t>23,1</t>
  </si>
  <si>
    <t>33,3</t>
  </si>
  <si>
    <t>0,5</t>
  </si>
  <si>
    <t>32,7</t>
  </si>
  <si>
    <t>64,2</t>
  </si>
  <si>
    <t>63,8</t>
  </si>
  <si>
    <t>593,8</t>
  </si>
  <si>
    <t>0,4</t>
  </si>
  <si>
    <t>592,1</t>
  </si>
  <si>
    <t>42,8</t>
  </si>
  <si>
    <t>38,0</t>
  </si>
  <si>
    <t>37,8</t>
  </si>
  <si>
    <t>5,5</t>
  </si>
  <si>
    <t>21,8</t>
  </si>
  <si>
    <t>1,0</t>
  </si>
  <si>
    <t>34,3</t>
  </si>
  <si>
    <t>0,7</t>
  </si>
  <si>
    <t>529,2</t>
  </si>
  <si>
    <t>126,9</t>
  </si>
  <si>
    <t>14,8</t>
  </si>
  <si>
    <t>97,5</t>
  </si>
  <si>
    <t>96,5</t>
  </si>
  <si>
    <t>59,9</t>
  </si>
  <si>
    <t>59,5</t>
  </si>
  <si>
    <t>6,5</t>
  </si>
  <si>
    <t>35,1</t>
  </si>
  <si>
    <t>1,4</t>
  </si>
  <si>
    <t>0,9</t>
  </si>
  <si>
    <t>2868,3</t>
  </si>
  <si>
    <t>6,1</t>
  </si>
  <si>
    <t>2848,0</t>
  </si>
  <si>
    <t>16,6</t>
  </si>
  <si>
    <t>194,5</t>
  </si>
  <si>
    <t>193,9</t>
  </si>
  <si>
    <t>4,2</t>
  </si>
  <si>
    <t>9,0</t>
  </si>
  <si>
    <t>26,1</t>
  </si>
  <si>
    <t>5,7</t>
  </si>
  <si>
    <t>18,6</t>
  </si>
  <si>
    <t>18,5</t>
  </si>
  <si>
    <t>11,5</t>
  </si>
  <si>
    <t>3,3</t>
  </si>
  <si>
    <t>57234,7</t>
  </si>
  <si>
    <t>59,4</t>
  </si>
  <si>
    <t>205,5</t>
  </si>
  <si>
    <t>56847,1</t>
  </si>
  <si>
    <t>5309,9</t>
  </si>
  <si>
    <t>1042,3</t>
  </si>
  <si>
    <t>277,6</t>
  </si>
  <si>
    <t>273,9</t>
  </si>
  <si>
    <t>1,5</t>
  </si>
  <si>
    <t>279,8</t>
  </si>
  <si>
    <t>278,4</t>
  </si>
  <si>
    <t>185,5</t>
  </si>
  <si>
    <t>183,6</t>
  </si>
  <si>
    <t>0,6</t>
  </si>
  <si>
    <t>613,3</t>
  </si>
  <si>
    <t>610,5</t>
  </si>
  <si>
    <t>43,2</t>
  </si>
  <si>
    <t>43,0</t>
  </si>
  <si>
    <t>12,9</t>
  </si>
  <si>
    <t>12,8</t>
  </si>
  <si>
    <t>1313,1</t>
  </si>
  <si>
    <t>3,5</t>
  </si>
  <si>
    <t>3,8</t>
  </si>
  <si>
    <t>1303,7</t>
  </si>
  <si>
    <t>8,3</t>
  </si>
  <si>
    <t>142,9</t>
  </si>
  <si>
    <t>142,1</t>
  </si>
  <si>
    <t>5,6</t>
  </si>
  <si>
    <t>3,2</t>
  </si>
  <si>
    <t>7,8</t>
  </si>
  <si>
    <t>4,8</t>
  </si>
  <si>
    <t>30,7</t>
  </si>
  <si>
    <t>30,4</t>
  </si>
  <si>
    <t>1,7</t>
  </si>
  <si>
    <t>1581,7</t>
  </si>
  <si>
    <t>2,7</t>
  </si>
  <si>
    <t>1572,7</t>
  </si>
  <si>
    <t>763,8</t>
  </si>
  <si>
    <t>7,1</t>
  </si>
  <si>
    <t>4364,2</t>
  </si>
  <si>
    <t>1,9</t>
  </si>
  <si>
    <t>4339,8</t>
  </si>
  <si>
    <t>189,5</t>
  </si>
  <si>
    <t>262,3</t>
  </si>
  <si>
    <t>260,7</t>
  </si>
  <si>
    <t>1,6</t>
  </si>
  <si>
    <t>42,4</t>
  </si>
  <si>
    <t>42,2</t>
  </si>
  <si>
    <t>28,4</t>
  </si>
  <si>
    <t>2063,2</t>
  </si>
  <si>
    <t>2,6</t>
  </si>
  <si>
    <t>3,7</t>
  </si>
  <si>
    <t>2052,0</t>
  </si>
  <si>
    <t>52,0</t>
  </si>
  <si>
    <t>16,5</t>
  </si>
  <si>
    <t>10879,1</t>
  </si>
  <si>
    <t>6,0</t>
  </si>
  <si>
    <t>2,8</t>
  </si>
  <si>
    <t>10863,8</t>
  </si>
  <si>
    <t>160,4</t>
  </si>
  <si>
    <t>2,2</t>
  </si>
  <si>
    <t>9380,5</t>
  </si>
  <si>
    <t>6,2</t>
  </si>
  <si>
    <t>11,9</t>
  </si>
  <si>
    <t>9333,8</t>
  </si>
  <si>
    <t>487,4</t>
  </si>
  <si>
    <t>335,3</t>
  </si>
  <si>
    <t>9,6</t>
  </si>
  <si>
    <t>9,3</t>
  </si>
  <si>
    <t>24,8</t>
  </si>
  <si>
    <t>24,7</t>
  </si>
  <si>
    <t>107,4</t>
  </si>
  <si>
    <t>13,1</t>
  </si>
  <si>
    <t>94,0</t>
  </si>
  <si>
    <t>85,6</t>
  </si>
  <si>
    <t>14,4</t>
  </si>
  <si>
    <t>13,7</t>
  </si>
  <si>
    <t>332,7</t>
  </si>
  <si>
    <t>330,2</t>
  </si>
  <si>
    <t>20,0</t>
  </si>
  <si>
    <t>118,2</t>
  </si>
  <si>
    <t>114,9</t>
  </si>
  <si>
    <t>15,9</t>
  </si>
  <si>
    <t>1623,2</t>
  </si>
  <si>
    <t>2,3</t>
  </si>
  <si>
    <t>1614,6</t>
  </si>
  <si>
    <t>4,1</t>
  </si>
  <si>
    <t>58,7</t>
  </si>
  <si>
    <t>58,2</t>
  </si>
  <si>
    <t>2,4</t>
  </si>
  <si>
    <t>795,6</t>
  </si>
  <si>
    <t>792,2</t>
  </si>
  <si>
    <t>21,7</t>
  </si>
  <si>
    <t>168,1</t>
  </si>
  <si>
    <t>167,5</t>
  </si>
  <si>
    <t>13897,4</t>
  </si>
  <si>
    <t>5,9</t>
  </si>
  <si>
    <t>54,7</t>
  </si>
  <si>
    <t>13821,1</t>
  </si>
  <si>
    <t>2890,9</t>
  </si>
  <si>
    <t>312,6</t>
  </si>
  <si>
    <t>310,3</t>
  </si>
  <si>
    <t>65,3</t>
  </si>
  <si>
    <t>397,8</t>
  </si>
  <si>
    <t>394,7</t>
  </si>
  <si>
    <t>17,8</t>
  </si>
  <si>
    <t>17,3</t>
  </si>
  <si>
    <t>5280,7</t>
  </si>
  <si>
    <t>6,4</t>
  </si>
  <si>
    <t>101,3</t>
  </si>
  <si>
    <t>5167,4</t>
  </si>
  <si>
    <t>291,1</t>
  </si>
  <si>
    <t>60,6</t>
  </si>
  <si>
    <t>60,5</t>
  </si>
  <si>
    <t>72,5</t>
  </si>
  <si>
    <t>71,8</t>
  </si>
  <si>
    <t>1501,1</t>
  </si>
  <si>
    <t>2,1</t>
  </si>
  <si>
    <t>1491,6</t>
  </si>
  <si>
    <t>298,6</t>
  </si>
  <si>
    <t>452,4</t>
  </si>
  <si>
    <t>57,4</t>
  </si>
  <si>
    <t>56,0</t>
  </si>
  <si>
    <t>26,6</t>
  </si>
  <si>
    <t>26,4</t>
  </si>
  <si>
    <t>25,8</t>
  </si>
  <si>
    <t>8,2</t>
  </si>
  <si>
    <t>8,0</t>
  </si>
  <si>
    <t>7,7</t>
  </si>
  <si>
    <t>7,6</t>
  </si>
  <si>
    <t>4,4</t>
  </si>
  <si>
    <t>4,3</t>
  </si>
  <si>
    <t>6,6</t>
  </si>
  <si>
    <t>13,9</t>
  </si>
  <si>
    <t>13,8</t>
  </si>
  <si>
    <t>46,6</t>
  </si>
  <si>
    <t>46,1</t>
  </si>
  <si>
    <t>57,2</t>
  </si>
  <si>
    <t>57,1</t>
  </si>
  <si>
    <t>15,3</t>
  </si>
  <si>
    <t>15,1</t>
  </si>
  <si>
    <t>12,4</t>
  </si>
  <si>
    <t>33,8</t>
  </si>
  <si>
    <t>33,4</t>
  </si>
  <si>
    <t>5,8</t>
  </si>
  <si>
    <t>16,2</t>
  </si>
  <si>
    <t>12,1</t>
  </si>
  <si>
    <t>5,1</t>
  </si>
  <si>
    <t>4,9</t>
  </si>
  <si>
    <t>14,0</t>
  </si>
  <si>
    <t>46,8</t>
  </si>
  <si>
    <t>45,5</t>
  </si>
  <si>
    <t>132,0</t>
  </si>
  <si>
    <t>127,9</t>
  </si>
  <si>
    <t>27,6</t>
  </si>
  <si>
    <t>3,6</t>
  </si>
  <si>
    <t>3,4</t>
  </si>
  <si>
    <t>18,7</t>
  </si>
  <si>
    <t>125,6</t>
  </si>
  <si>
    <t>123,8</t>
  </si>
  <si>
    <t>1,8</t>
  </si>
  <si>
    <t>8,9</t>
  </si>
  <si>
    <t>8,4</t>
  </si>
  <si>
    <t>1612,3</t>
  </si>
  <si>
    <t>2,9</t>
  </si>
  <si>
    <t>1603,2</t>
  </si>
  <si>
    <t>765,5</t>
  </si>
  <si>
    <t>7,2</t>
  </si>
  <si>
    <t>4626,5</t>
  </si>
  <si>
    <t>4600,5</t>
  </si>
  <si>
    <t>191,0</t>
  </si>
  <si>
    <t>12942,3</t>
  </si>
  <si>
    <t>8,6</t>
  </si>
  <si>
    <t>12915,9</t>
  </si>
  <si>
    <t>53,8</t>
  </si>
  <si>
    <t>176,9</t>
  </si>
  <si>
    <t>9522,4</t>
  </si>
  <si>
    <t>19,4</t>
  </si>
  <si>
    <t>9461,8</t>
  </si>
  <si>
    <t>573,3</t>
  </si>
  <si>
    <t>335,6</t>
  </si>
  <si>
    <t>450,9</t>
  </si>
  <si>
    <t>445,2</t>
  </si>
  <si>
    <t>20,9</t>
  </si>
  <si>
    <t>19,7</t>
  </si>
  <si>
    <t>2,5</t>
  </si>
  <si>
    <t>17253,5</t>
  </si>
  <si>
    <t>10,1</t>
  </si>
  <si>
    <t>60,2</t>
  </si>
  <si>
    <t>17158,6</t>
  </si>
  <si>
    <t>3003,0</t>
  </si>
  <si>
    <t>22,4</t>
  </si>
  <si>
    <t>6972,3</t>
  </si>
  <si>
    <t>8,8</t>
  </si>
  <si>
    <t>108,2</t>
  </si>
  <si>
    <t>6847,3</t>
  </si>
  <si>
    <t>616,8</t>
  </si>
  <si>
    <t>453,2</t>
  </si>
  <si>
    <t>126,2</t>
  </si>
  <si>
    <t>9,5</t>
  </si>
  <si>
    <t>83,1</t>
  </si>
  <si>
    <t>80,5</t>
  </si>
  <si>
    <t>81,5</t>
  </si>
  <si>
    <t>80,2</t>
  </si>
  <si>
    <t>185,9</t>
  </si>
  <si>
    <t>179,9</t>
  </si>
  <si>
    <t>65,5</t>
  </si>
  <si>
    <t>61,9</t>
  </si>
  <si>
    <t>8,5</t>
  </si>
  <si>
    <t>125315,1</t>
  </si>
  <si>
    <t>116,3</t>
  </si>
  <si>
    <t>45,4</t>
  </si>
  <si>
    <t>125032,7</t>
  </si>
  <si>
    <t>10944,6</t>
  </si>
  <si>
    <t>1438,7</t>
  </si>
  <si>
    <t>3,9</t>
  </si>
  <si>
    <t>100386,9</t>
  </si>
  <si>
    <t>75,1</t>
  </si>
  <si>
    <t>28,1</t>
  </si>
  <si>
    <t>100201,6</t>
  </si>
  <si>
    <t>9437,1</t>
  </si>
  <si>
    <t>1380,3</t>
  </si>
  <si>
    <t>4,6</t>
  </si>
  <si>
    <t>24864,0</t>
  </si>
  <si>
    <t>41,1</t>
  </si>
  <si>
    <t>24772,4</t>
  </si>
  <si>
    <t>1507,5</t>
  </si>
  <si>
    <t>58,4</t>
  </si>
  <si>
    <t>1241,1</t>
  </si>
  <si>
    <t>1235,6</t>
  </si>
  <si>
    <t>20,1</t>
  </si>
  <si>
    <t>61,2</t>
  </si>
  <si>
    <t>60,7</t>
  </si>
  <si>
    <t>133,3</t>
  </si>
  <si>
    <t>131,1</t>
  </si>
  <si>
    <t>1046,6</t>
  </si>
  <si>
    <t>1043,9</t>
  </si>
  <si>
    <t>18,3</t>
  </si>
  <si>
    <t>240,7</t>
  </si>
  <si>
    <t>239,6</t>
  </si>
  <si>
    <t>775,2</t>
  </si>
  <si>
    <t>774,0</t>
  </si>
  <si>
    <t>30,8</t>
  </si>
  <si>
    <t>30,2</t>
  </si>
  <si>
    <t>14,9</t>
  </si>
  <si>
    <t>10,0</t>
  </si>
  <si>
    <t>9,9</t>
  </si>
  <si>
    <t>5,0</t>
  </si>
  <si>
    <t>722,4</t>
  </si>
  <si>
    <t>716,3</t>
  </si>
  <si>
    <t>188,2</t>
  </si>
  <si>
    <t>186,8</t>
  </si>
  <si>
    <t>15,7</t>
  </si>
  <si>
    <t>2,0</t>
  </si>
  <si>
    <t>24,2</t>
  </si>
  <si>
    <t xml:space="preserve">a Rok bazowy do oceny zobowiązań Polski wynikających z Ramowej Konwencji Narodów Zjednoczonych w sprawie zmian klimatu. b Półprodukty rafineryjne niebędące produktami przerobu ropy naftowej (alkohole, dodatki uszlachetniające itp.), gaz gnilny (biogaz), paliwa odpadowe stałe przemysłowe i komunalne oraz pozostała biomasa. </t>
  </si>
  <si>
    <t xml:space="preserve">a The base year for evaluation of Poland’s commitments resulting from the United Nations Framework Convention on Climate Change. b  Refinery non-oil semi-products (alcohols, fuel additives, etc.), sewage gas (biogas), solid waste fuels and other biomass. </t>
  </si>
  <si>
    <r>
      <t xml:space="preserve">w teradżulach
</t>
    </r>
    <r>
      <rPr>
        <sz val="9"/>
        <color rgb="FF4D4D4D"/>
        <rFont val="Arial"/>
        <family val="2"/>
        <charset val="238"/>
      </rPr>
      <t>in terajoules</t>
    </r>
  </si>
  <si>
    <r>
      <t>Paliwa odpadowe stałe i inne surowce</t>
    </r>
    <r>
      <rPr>
        <vertAlign val="superscript"/>
        <sz val="9"/>
        <rFont val="Arial"/>
        <family val="2"/>
        <charset val="238"/>
      </rPr>
      <t>b</t>
    </r>
    <r>
      <rPr>
        <sz val="9"/>
        <rFont val="Arial"/>
        <family val="2"/>
        <charset val="238"/>
      </rPr>
      <t>.....................................................</t>
    </r>
  </si>
  <si>
    <r>
      <t>1988</t>
    </r>
    <r>
      <rPr>
        <vertAlign val="superscript"/>
        <sz val="9"/>
        <rFont val="Arial"/>
        <family val="2"/>
        <charset val="238"/>
      </rPr>
      <t>a</t>
    </r>
  </si>
  <si>
    <t>a Bez lotniczych i paliw odrzutowych.</t>
  </si>
  <si>
    <t>a Excluding aviation gasoline and jet fuel.</t>
  </si>
  <si>
    <r>
      <t>Benzyny</t>
    </r>
    <r>
      <rPr>
        <vertAlign val="superscript"/>
        <sz val="9"/>
        <rFont val="Arial"/>
        <family val="2"/>
        <charset val="238"/>
      </rPr>
      <t>a</t>
    </r>
    <r>
      <rPr>
        <sz val="9"/>
        <rFont val="Arial"/>
        <family val="2"/>
        <charset val="238"/>
      </rPr>
      <t xml:space="preserve"> .........................................................</t>
    </r>
  </si>
  <si>
    <r>
      <t>Gasoline</t>
    </r>
    <r>
      <rPr>
        <vertAlign val="superscript"/>
        <sz val="9"/>
        <color rgb="FF4D4D4D"/>
        <rFont val="Arial"/>
        <family val="2"/>
        <charset val="238"/>
      </rPr>
      <t>a</t>
    </r>
  </si>
  <si>
    <t>a Spełniają kryteria określone w rozporządzeniu Ministra Środowiska z dnia 30 grudnia 2002 r. w sprawie poważnych awarii objętych obowiązkiem zgłoszenia do Głównego Inspektora Ochrony Środowiska (Dz. U. 2003 Nr 5 poz. 58, z późn. zm).</t>
  </si>
  <si>
    <t>a Meet the criteria defined in the decree of the Minister of Environment of 30 December 2002 on major accidents covered with the duty of reporting them to the Chief Inspectorate of Environmental Protection (Journal of Laws 2003 No. 5 item 58, with later amendments).</t>
  </si>
  <si>
    <r>
      <t>Przypadki wystąpienia poważnych awarii</t>
    </r>
    <r>
      <rPr>
        <vertAlign val="superscript"/>
        <sz val="9"/>
        <rFont val="Arial"/>
        <family val="2"/>
        <charset val="238"/>
      </rPr>
      <t>a</t>
    </r>
    <r>
      <rPr>
        <sz val="9"/>
        <rFont val="Arial"/>
        <family val="2"/>
        <charset val="238"/>
      </rPr>
      <t xml:space="preserve">
</t>
    </r>
    <r>
      <rPr>
        <sz val="9"/>
        <color rgb="FF4D4D4D"/>
        <rFont val="Arial"/>
        <family val="2"/>
        <charset val="238"/>
      </rPr>
      <t>Cases of major accidents</t>
    </r>
    <r>
      <rPr>
        <vertAlign val="superscript"/>
        <sz val="9"/>
        <color rgb="FF4D4D4D"/>
        <rFont val="Arial"/>
        <family val="2"/>
        <charset val="238"/>
      </rPr>
      <t>a</t>
    </r>
    <r>
      <rPr>
        <sz val="9"/>
        <color rgb="FF4D4D4D"/>
        <rFont val="Arial"/>
        <family val="2"/>
        <charset val="238"/>
      </rPr>
      <t xml:space="preserve"> </t>
    </r>
  </si>
  <si>
    <t>a Pomiar pH na stacji po pobraniu próbki.</t>
  </si>
  <si>
    <t>a Measurement of pH in the station after a sample is taken.</t>
  </si>
  <si>
    <r>
      <t>Warszawa-Bielany</t>
    </r>
    <r>
      <rPr>
        <vertAlign val="superscript"/>
        <sz val="9"/>
        <rFont val="Arial"/>
        <family val="2"/>
        <charset val="238"/>
      </rPr>
      <t>a</t>
    </r>
    <r>
      <rPr>
        <sz val="9"/>
        <rFont val="Arial"/>
        <family val="2"/>
        <charset val="238"/>
      </rPr>
      <t>…………..………..</t>
    </r>
  </si>
  <si>
    <r>
      <t>Warszawa-Bielany</t>
    </r>
    <r>
      <rPr>
        <vertAlign val="superscript"/>
        <sz val="9"/>
        <rFont val="Arial"/>
        <family val="2"/>
        <charset val="238"/>
      </rPr>
      <t>a</t>
    </r>
    <r>
      <rPr>
        <sz val="9"/>
        <rFont val="Arial"/>
        <family val="2"/>
        <charset val="238"/>
      </rPr>
      <t>……………..……..</t>
    </r>
  </si>
  <si>
    <r>
      <t>Warszawa-Bielany</t>
    </r>
    <r>
      <rPr>
        <vertAlign val="superscript"/>
        <sz val="9"/>
        <rFont val="Arial"/>
        <family val="2"/>
        <charset val="238"/>
      </rPr>
      <t>a</t>
    </r>
    <r>
      <rPr>
        <sz val="9"/>
        <rFont val="Arial"/>
        <family val="2"/>
        <charset val="238"/>
      </rPr>
      <t>………..…………..</t>
    </r>
  </si>
  <si>
    <t>a Badania składu chemicznego opadów atmosferycznych zakończono w 2015 r. b Pomiar pH na stacji po pobraniu próbki.</t>
  </si>
  <si>
    <t>a Research on the chemical composition of atmospheric precipitation was completed in 2015. b Measurement of pH in the station after a sample is taken.</t>
  </si>
  <si>
    <r>
      <t xml:space="preserve">LICZBA DNI Z OPADEM ≥ 0,1 mm
</t>
    </r>
    <r>
      <rPr>
        <sz val="9"/>
        <color rgb="FF4D4D4D"/>
        <rFont val="Arial"/>
        <family val="2"/>
        <charset val="238"/>
      </rPr>
      <t>NUMBER OF DAYS WITH PRECIPITATION ≥ 0,1 mm</t>
    </r>
  </si>
  <si>
    <r>
      <t xml:space="preserve">WYSOKOŚĆ OPADU w mm
</t>
    </r>
    <r>
      <rPr>
        <sz val="9"/>
        <color rgb="FF4D4D4D"/>
        <rFont val="Arial"/>
        <family val="2"/>
        <charset val="238"/>
      </rPr>
      <t>HEIGHT OF PRECIPITATION in mm</t>
    </r>
  </si>
  <si>
    <r>
      <t>STĘŻENIE JONÓW AMONOWYCH (NH</t>
    </r>
    <r>
      <rPr>
        <vertAlign val="subscript"/>
        <sz val="9"/>
        <rFont val="Arial"/>
        <family val="2"/>
        <charset val="238"/>
      </rPr>
      <t>4</t>
    </r>
    <r>
      <rPr>
        <vertAlign val="superscript"/>
        <sz val="9"/>
        <rFont val="Arial"/>
        <family val="2"/>
        <charset val="238"/>
      </rPr>
      <t>+</t>
    </r>
    <r>
      <rPr>
        <sz val="9"/>
        <rFont val="Arial"/>
        <family val="2"/>
        <charset val="238"/>
      </rPr>
      <t>) w mg N/dm</t>
    </r>
    <r>
      <rPr>
        <vertAlign val="superscript"/>
        <sz val="9"/>
        <rFont val="Arial"/>
        <family val="2"/>
        <charset val="238"/>
      </rPr>
      <t>3</t>
    </r>
    <r>
      <rPr>
        <sz val="9"/>
        <rFont val="Arial"/>
        <family val="2"/>
        <charset val="238"/>
      </rPr>
      <t xml:space="preserve">
</t>
    </r>
    <r>
      <rPr>
        <sz val="9"/>
        <color rgb="FF4D4D4D"/>
        <rFont val="Arial"/>
        <family val="2"/>
        <charset val="238"/>
      </rPr>
      <t>AMMONIUM IONS CONCENTRATION (NH</t>
    </r>
    <r>
      <rPr>
        <vertAlign val="subscript"/>
        <sz val="9"/>
        <color rgb="FF4D4D4D"/>
        <rFont val="Arial"/>
        <family val="2"/>
        <charset val="238"/>
      </rPr>
      <t>4</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</si>
  <si>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r>
      <t>STĘŻENIE JONÓW AZOTANOWYCH (NO</t>
    </r>
    <r>
      <rPr>
        <vertAlign val="subscript"/>
        <sz val="9"/>
        <rFont val="Arial"/>
        <family val="2"/>
        <charset val="238"/>
      </rPr>
      <t>3</t>
    </r>
    <r>
      <rPr>
        <vertAlign val="superscript"/>
        <sz val="9"/>
        <rFont val="Arial"/>
        <family val="2"/>
        <charset val="238"/>
      </rPr>
      <t>-</t>
    </r>
    <r>
      <rPr>
        <sz val="9"/>
        <rFont val="Arial"/>
        <family val="2"/>
        <charset val="238"/>
      </rPr>
      <t>) w mg N/dm</t>
    </r>
    <r>
      <rPr>
        <vertAlign val="superscript"/>
        <sz val="9"/>
        <rFont val="Arial"/>
        <family val="2"/>
        <charset val="238"/>
      </rPr>
      <t>3</t>
    </r>
    <r>
      <rPr>
        <sz val="9"/>
        <rFont val="Arial"/>
        <family val="2"/>
        <charset val="238"/>
      </rPr>
      <t xml:space="preserve">
</t>
    </r>
    <r>
      <rPr>
        <sz val="9"/>
        <color rgb="FF4D4D4D"/>
        <rFont val="Arial"/>
        <family val="2"/>
        <charset val="238"/>
      </rPr>
      <t>NITRATE IONS CONCENTRATION (NO</t>
    </r>
    <r>
      <rPr>
        <vertAlign val="subscript"/>
        <sz val="9"/>
        <color rgb="FF4D4D4D"/>
        <rFont val="Arial"/>
        <family val="2"/>
        <charset val="238"/>
      </rPr>
      <t>3</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</si>
  <si>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r>
      <t xml:space="preserve">PUNKTY POMIAROWE
</t>
    </r>
    <r>
      <rPr>
        <sz val="9"/>
        <color rgb="FF4D4D4D"/>
        <rFont val="Arial"/>
        <family val="2"/>
        <charset val="238"/>
      </rPr>
      <t>MEASUREMENT POINTS</t>
    </r>
  </si>
  <si>
    <r>
      <t>STĘŻENIE JONÓW AMONOWYCH (NH</t>
    </r>
    <r>
      <rPr>
        <vertAlign val="subscript"/>
        <sz val="9"/>
        <rFont val="Arial"/>
        <family val="2"/>
        <charset val="238"/>
      </rPr>
      <t>4</t>
    </r>
    <r>
      <rPr>
        <vertAlign val="superscript"/>
        <sz val="9"/>
        <rFont val="Arial"/>
        <family val="2"/>
        <charset val="238"/>
      </rPr>
      <t>+</t>
    </r>
    <r>
      <rPr>
        <sz val="9"/>
        <rFont val="Arial"/>
        <family val="2"/>
        <charset val="238"/>
      </rPr>
      <t>) w mg N/dm</t>
    </r>
    <r>
      <rPr>
        <vertAlign val="superscript"/>
        <sz val="9"/>
        <rFont val="Arial"/>
        <family val="2"/>
        <charset val="238"/>
      </rPr>
      <t xml:space="preserve">3
</t>
    </r>
    <r>
      <rPr>
        <sz val="9"/>
        <color rgb="FF4D4D4D"/>
        <rFont val="Arial"/>
        <family val="2"/>
        <charset val="238"/>
      </rPr>
      <t>AMMONIUM IONS CONCENTRATION (NH</t>
    </r>
    <r>
      <rPr>
        <vertAlign val="subscript"/>
        <sz val="9"/>
        <color rgb="FF4D4D4D"/>
        <rFont val="Arial"/>
        <family val="2"/>
        <charset val="238"/>
      </rPr>
      <t>4</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</si>
  <si>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r>
      <t>STĘŻENIE JONÓW AZOTANOWYCH (NO</t>
    </r>
    <r>
      <rPr>
        <vertAlign val="subscript"/>
        <sz val="9"/>
        <rFont val="Arial"/>
        <family val="2"/>
        <charset val="238"/>
      </rPr>
      <t>3</t>
    </r>
    <r>
      <rPr>
        <vertAlign val="superscript"/>
        <sz val="9"/>
        <rFont val="Arial"/>
        <family val="2"/>
        <charset val="238"/>
      </rPr>
      <t>-</t>
    </r>
    <r>
      <rPr>
        <sz val="9"/>
        <rFont val="Arial"/>
        <family val="2"/>
        <charset val="238"/>
      </rPr>
      <t>) w mg N/dm</t>
    </r>
    <r>
      <rPr>
        <vertAlign val="superscript"/>
        <sz val="9"/>
        <rFont val="Arial"/>
        <family val="2"/>
        <charset val="238"/>
      </rPr>
      <t xml:space="preserve">3
</t>
    </r>
    <r>
      <rPr>
        <sz val="9"/>
        <color rgb="FF4D4D4D"/>
        <rFont val="Arial"/>
        <family val="2"/>
        <charset val="238"/>
      </rPr>
      <t>NITRATE IONS CONCENTRATION (NO</t>
    </r>
    <r>
      <rPr>
        <vertAlign val="subscript"/>
        <sz val="9"/>
        <color rgb="FF4D4D4D"/>
        <rFont val="Arial"/>
        <family val="2"/>
        <charset val="238"/>
      </rPr>
      <t>3</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</si>
  <si>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r>
      <t>STĘŻENIE JONÓW SIARCZANOWYCH (SO</t>
    </r>
    <r>
      <rPr>
        <vertAlign val="subscript"/>
        <sz val="9"/>
        <rFont val="Arial"/>
        <family val="2"/>
        <charset val="238"/>
      </rPr>
      <t>4</t>
    </r>
    <r>
      <rPr>
        <vertAlign val="superscript"/>
        <sz val="9"/>
        <rFont val="Arial"/>
        <family val="2"/>
        <charset val="238"/>
      </rPr>
      <t>2-</t>
    </r>
    <r>
      <rPr>
        <sz val="9"/>
        <rFont val="Arial"/>
        <family val="2"/>
        <charset val="238"/>
      </rPr>
      <t>) w mg S/dm</t>
    </r>
    <r>
      <rPr>
        <vertAlign val="superscript"/>
        <sz val="9"/>
        <rFont val="Arial"/>
        <family val="2"/>
        <charset val="238"/>
      </rPr>
      <t xml:space="preserve">3
</t>
    </r>
    <r>
      <rPr>
        <sz val="9"/>
        <color rgb="FF4D4D4D"/>
        <rFont val="Arial"/>
        <family val="2"/>
        <charset val="238"/>
      </rPr>
      <t>SULPHATE IONS CONCENTRATION (SO</t>
    </r>
    <r>
      <rPr>
        <vertAlign val="subscript"/>
        <sz val="9"/>
        <color rgb="FF4D4D4D"/>
        <rFont val="Arial"/>
        <family val="2"/>
        <charset val="238"/>
      </rPr>
      <t>4</t>
    </r>
    <r>
      <rPr>
        <vertAlign val="superscript"/>
        <sz val="9"/>
        <color rgb="FF4D4D4D"/>
        <rFont val="Arial"/>
        <family val="2"/>
        <charset val="238"/>
      </rPr>
      <t>2-</t>
    </r>
    <r>
      <rPr>
        <sz val="9"/>
        <color rgb="FF4D4D4D"/>
        <rFont val="Arial"/>
        <family val="2"/>
        <charset val="238"/>
      </rPr>
      <t>) in mg S/dm</t>
    </r>
    <r>
      <rPr>
        <vertAlign val="superscript"/>
        <sz val="9"/>
        <color rgb="FF4D4D4D"/>
        <rFont val="Arial"/>
        <family val="2"/>
        <charset val="238"/>
      </rPr>
      <t>3</t>
    </r>
  </si>
  <si>
    <r>
      <t>SIARKA SIARCZANOWA (S-SO</t>
    </r>
    <r>
      <rPr>
        <vertAlign val="subscript"/>
        <sz val="9"/>
        <rFont val="Arial"/>
        <family val="2"/>
        <charset val="238"/>
      </rPr>
      <t>4</t>
    </r>
    <r>
      <rPr>
        <vertAlign val="superscript"/>
        <sz val="9"/>
        <rFont val="Arial"/>
        <family val="2"/>
        <charset val="238"/>
      </rPr>
      <t>2-</t>
    </r>
    <r>
      <rPr>
        <sz val="9"/>
        <rFont val="Arial"/>
        <family val="2"/>
        <charset val="238"/>
      </rPr>
      <t>) w g/m</t>
    </r>
    <r>
      <rPr>
        <vertAlign val="superscript"/>
        <sz val="9"/>
        <rFont val="Arial"/>
        <family val="2"/>
        <charset val="238"/>
      </rPr>
      <t>2</t>
    </r>
    <r>
      <rPr>
        <sz val="9"/>
        <rFont val="Arial"/>
        <family val="2"/>
        <charset val="238"/>
      </rPr>
      <t xml:space="preserve">
</t>
    </r>
    <r>
      <rPr>
        <sz val="9"/>
        <color rgb="FF4D4D4D"/>
        <rFont val="Arial"/>
        <family val="2"/>
        <charset val="238"/>
      </rPr>
      <t>SULPHATE SULPHUR (S-SO</t>
    </r>
    <r>
      <rPr>
        <vertAlign val="subscript"/>
        <sz val="9"/>
        <color rgb="FF4D4D4D"/>
        <rFont val="Arial"/>
        <family val="2"/>
        <charset val="238"/>
      </rPr>
      <t>4</t>
    </r>
    <r>
      <rPr>
        <vertAlign val="superscript"/>
        <sz val="9"/>
        <color rgb="FF4D4D4D"/>
        <rFont val="Arial"/>
        <family val="2"/>
        <charset val="238"/>
      </rPr>
      <t>2-</t>
    </r>
    <r>
      <rPr>
        <sz val="9"/>
        <color rgb="FF4D4D4D"/>
        <rFont val="Arial"/>
        <family val="2"/>
        <charset val="238"/>
      </rPr>
      <t>) in g/m</t>
    </r>
    <r>
      <rPr>
        <vertAlign val="superscript"/>
        <sz val="9"/>
        <color rgb="FF4D4D4D"/>
        <rFont val="Arial"/>
        <family val="2"/>
        <charset val="238"/>
      </rPr>
      <t>2</t>
    </r>
  </si>
  <si>
    <r>
      <t>AZOT AZOTANOWY (N-NO</t>
    </r>
    <r>
      <rPr>
        <vertAlign val="subscript"/>
        <sz val="9"/>
        <rFont val="Arial"/>
        <family val="2"/>
        <charset val="238"/>
      </rPr>
      <t>3</t>
    </r>
    <r>
      <rPr>
        <vertAlign val="superscript"/>
        <sz val="9"/>
        <rFont val="Arial"/>
        <family val="2"/>
        <charset val="238"/>
      </rPr>
      <t>-</t>
    </r>
    <r>
      <rPr>
        <sz val="9"/>
        <rFont val="Arial"/>
        <family val="2"/>
        <charset val="238"/>
      </rPr>
      <t>) w g/m</t>
    </r>
    <r>
      <rPr>
        <vertAlign val="superscript"/>
        <sz val="9"/>
        <rFont val="Arial"/>
        <family val="2"/>
        <charset val="238"/>
      </rPr>
      <t>2</t>
    </r>
    <r>
      <rPr>
        <sz val="9"/>
        <rFont val="Arial"/>
        <family val="2"/>
        <charset val="238"/>
      </rPr>
      <t xml:space="preserve">
</t>
    </r>
    <r>
      <rPr>
        <sz val="9"/>
        <color rgb="FF4D4D4D"/>
        <rFont val="Arial"/>
        <family val="2"/>
        <charset val="238"/>
      </rPr>
      <t>NITRATE NITROGEN (N-NO</t>
    </r>
    <r>
      <rPr>
        <vertAlign val="subscript"/>
        <sz val="9"/>
        <color rgb="FF4D4D4D"/>
        <rFont val="Arial"/>
        <family val="2"/>
        <charset val="238"/>
      </rPr>
      <t>3</t>
    </r>
    <r>
      <rPr>
        <vertAlign val="superscript"/>
        <sz val="9"/>
        <color rgb="FF4D4D4D"/>
        <rFont val="Arial"/>
        <family val="2"/>
        <charset val="238"/>
      </rPr>
      <t>-</t>
    </r>
    <r>
      <rPr>
        <sz val="9"/>
        <color rgb="FF4D4D4D"/>
        <rFont val="Arial"/>
        <family val="2"/>
        <charset val="238"/>
      </rPr>
      <t>) in g/m</t>
    </r>
    <r>
      <rPr>
        <vertAlign val="superscript"/>
        <sz val="9"/>
        <color rgb="FF4D4D4D"/>
        <rFont val="Arial"/>
        <family val="2"/>
        <charset val="238"/>
      </rPr>
      <t>2</t>
    </r>
  </si>
  <si>
    <r>
      <t>AZOT AMONOWY (N-NH</t>
    </r>
    <r>
      <rPr>
        <vertAlign val="subscript"/>
        <sz val="9"/>
        <rFont val="Arial"/>
        <family val="2"/>
        <charset val="238"/>
      </rPr>
      <t>4</t>
    </r>
    <r>
      <rPr>
        <vertAlign val="superscript"/>
        <sz val="9"/>
        <rFont val="Arial"/>
        <family val="2"/>
        <charset val="238"/>
      </rPr>
      <t>+</t>
    </r>
    <r>
      <rPr>
        <sz val="9"/>
        <rFont val="Arial"/>
        <family val="2"/>
        <charset val="238"/>
      </rPr>
      <t>) w g/m</t>
    </r>
    <r>
      <rPr>
        <vertAlign val="superscript"/>
        <sz val="9"/>
        <rFont val="Arial"/>
        <family val="2"/>
        <charset val="238"/>
      </rPr>
      <t>2</t>
    </r>
    <r>
      <rPr>
        <sz val="9"/>
        <rFont val="Arial"/>
        <family val="2"/>
        <charset val="238"/>
      </rPr>
      <t xml:space="preserve">
</t>
    </r>
    <r>
      <rPr>
        <sz val="9"/>
        <color rgb="FF4D4D4D"/>
        <rFont val="Arial"/>
        <family val="2"/>
        <charset val="238"/>
      </rPr>
      <t>AMMONIUM NITROGEN (N-NH</t>
    </r>
    <r>
      <rPr>
        <vertAlign val="subscript"/>
        <sz val="9"/>
        <color rgb="FF4D4D4D"/>
        <rFont val="Arial"/>
        <family val="2"/>
        <charset val="238"/>
      </rPr>
      <t>4</t>
    </r>
    <r>
      <rPr>
        <vertAlign val="superscript"/>
        <sz val="9"/>
        <color rgb="FF4D4D4D"/>
        <rFont val="Arial"/>
        <family val="2"/>
        <charset val="238"/>
      </rPr>
      <t>+</t>
    </r>
    <r>
      <rPr>
        <sz val="9"/>
        <color rgb="FF4D4D4D"/>
        <rFont val="Arial"/>
        <family val="2"/>
        <charset val="238"/>
      </rPr>
      <t>) in g/m</t>
    </r>
    <r>
      <rPr>
        <vertAlign val="superscript"/>
        <sz val="9"/>
        <color rgb="FF4D4D4D"/>
        <rFont val="Arial"/>
        <family val="2"/>
        <charset val="238"/>
      </rPr>
      <t>2</t>
    </r>
  </si>
  <si>
    <r>
      <t>JONY WODORU (H</t>
    </r>
    <r>
      <rPr>
        <vertAlign val="superscript"/>
        <sz val="9"/>
        <rFont val="Arial"/>
        <family val="2"/>
        <charset val="238"/>
      </rPr>
      <t>+</t>
    </r>
    <r>
      <rPr>
        <sz val="9"/>
        <rFont val="Arial"/>
        <family val="2"/>
        <charset val="238"/>
      </rPr>
      <t>) w mg/m</t>
    </r>
    <r>
      <rPr>
        <vertAlign val="superscript"/>
        <sz val="9"/>
        <rFont val="Arial"/>
        <family val="2"/>
        <charset val="238"/>
      </rPr>
      <t>2</t>
    </r>
    <r>
      <rPr>
        <sz val="9"/>
        <rFont val="Arial"/>
        <family val="2"/>
        <charset val="238"/>
      </rPr>
      <t xml:space="preserve">
</t>
    </r>
    <r>
      <rPr>
        <sz val="9"/>
        <color rgb="FF4D4D4D"/>
        <rFont val="Arial"/>
        <family val="2"/>
        <charset val="238"/>
      </rPr>
      <t>HYDROGEN IONS (H</t>
    </r>
    <r>
      <rPr>
        <vertAlign val="superscript"/>
        <sz val="9"/>
        <color rgb="FF4D4D4D"/>
        <rFont val="Arial"/>
        <family val="2"/>
        <charset val="238"/>
      </rPr>
      <t>+</t>
    </r>
    <r>
      <rPr>
        <sz val="9"/>
        <color rgb="FF4D4D4D"/>
        <rFont val="Arial"/>
        <family val="2"/>
        <charset val="238"/>
      </rPr>
      <t>) in mg/m</t>
    </r>
    <r>
      <rPr>
        <vertAlign val="superscript"/>
        <sz val="9"/>
        <color rgb="FF4D4D4D"/>
        <rFont val="Arial"/>
        <family val="2"/>
        <charset val="238"/>
      </rPr>
      <t>2</t>
    </r>
  </si>
  <si>
    <t>a Badania składu chemicznego opadów atmosferycznych zakończono w 2015 r.</t>
  </si>
  <si>
    <t>a Research on the chemical composition of atmospheric precipitation was completed in 2015.</t>
  </si>
  <si>
    <t xml:space="preserve">a Toe – tona oleju ekwiwalentnego (umownego) – stosowana w bilansach międzynarodowych jednostka miary energii. Oznacza ilość energii, jaka może zostać wyprodukowana ze spalenia jednej metrycznej tony ropy naftowej. Jedna tona oleju umownego równa jest 41,868 GJ lub 11,63 MWh. b Dane nieostateczne </t>
  </si>
  <si>
    <t xml:space="preserve">a Toe – tone of oil equivalent – a unit of measure of energy used in international balances. It indicates the amount of energy that can be produced from combustion of one metric tone of crude oil. One tone of oil equivalent amounts to 41.868 GJ or 11,63 MWh. b Preliminary data. </t>
  </si>
  <si>
    <t>a Dane dotyczą okresu od 1 stycznia do 31 grudnia 2020 r.</t>
  </si>
  <si>
    <t>S o u r c e: data of the Ministry of Climate and Environment.</t>
  </si>
  <si>
    <r>
      <t>w jednostkach MED</t>
    </r>
    <r>
      <rPr>
        <i/>
        <vertAlign val="superscript"/>
        <sz val="9"/>
        <rFont val="Arial"/>
        <family val="2"/>
        <charset val="238"/>
      </rPr>
      <t xml:space="preserve">a
</t>
    </r>
    <r>
      <rPr>
        <sz val="9"/>
        <color rgb="FF4D4D4D"/>
        <rFont val="Arial"/>
        <family val="2"/>
        <charset val="238"/>
      </rPr>
      <t>in MED units</t>
    </r>
    <r>
      <rPr>
        <i/>
        <vertAlign val="superscript"/>
        <sz val="9"/>
        <color rgb="FF4D4D4D"/>
        <rFont val="Arial"/>
        <family val="2"/>
        <charset val="238"/>
      </rPr>
      <t>a</t>
    </r>
  </si>
  <si>
    <r>
      <rPr>
        <i/>
        <sz val="9"/>
        <color rgb="FF4D4D4D"/>
        <rFont val="Arial"/>
        <family val="2"/>
        <charset val="238"/>
      </rPr>
      <t xml:space="preserve">a </t>
    </r>
    <r>
      <rPr>
        <sz val="9"/>
        <color rgb="FF4D4D4D"/>
        <rFont val="Arial"/>
        <family val="2"/>
        <charset val="238"/>
      </rPr>
      <t xml:space="preserve">MED – Minimal Erythema Dose. </t>
    </r>
    <r>
      <rPr>
        <i/>
        <sz val="9"/>
        <color rgb="FF4D4D4D"/>
        <rFont val="Arial"/>
        <family val="2"/>
        <charset val="238"/>
      </rPr>
      <t/>
    </r>
  </si>
  <si>
    <r>
      <t xml:space="preserve">Warstwy atmosfery między standardowymi powierzchniami izobarycznymi (hPa)
</t>
    </r>
    <r>
      <rPr>
        <sz val="9"/>
        <color rgb="FF4D4D4D"/>
        <rFont val="Arial"/>
        <family val="2"/>
        <charset val="238"/>
      </rPr>
      <t>Atmospheric layers between standard isobaric surfaces (hPa)</t>
    </r>
  </si>
  <si>
    <t>a – średnie miesięczne (D) w 2020 roku.</t>
  </si>
  <si>
    <t>b – średnie miesięczne wieloletnie (D) z lat 1994-2019.</t>
  </si>
  <si>
    <t>c – standaryzowane odchylenie: (a-b)/σ, gdzie σ jest odchyleniem standardowym średnich miesięcznych z lat 1994-2019.</t>
  </si>
  <si>
    <t>a – monthly average (D) in 2020.</t>
  </si>
  <si>
    <t>b – long-term monthly average (D) from the years 1994-2019.</t>
  </si>
  <si>
    <t>c – standardized deviations: (a-b)/σ, where σ is a standard deviation of monthly average from the years 1994-2019.</t>
  </si>
  <si>
    <t>2020 to 1963-2019</t>
  </si>
  <si>
    <t xml:space="preserve">a Związki w przeliczeniu na masę pierwiastka. b Z wyjątkiem wymienionych w innych pozycjach. c Z wyjątkiem wymienionych w innych pozycjach, w przeliczeniu na masę pierwiastka metalicznego występującego w związku. d Ilość po przeliczeniu wskaźnika toksyczności. e Pyły ujęte pod pozycją 54. załącznika do rozporządzenia Rady Ministrów z dnia 22 grudnia 2017 r. w sprawie jednostkowych stawek opłat za korzystanie ze środowiska (Dz. U. z 2017 r. poz. 2490). f W postaci par i gazów, w tym lotne związki organiczne w przeliczeniu na całkowity węgiel organiczny. </t>
  </si>
  <si>
    <r>
      <t>O G Ó Ł E M</t>
    </r>
    <r>
      <rPr>
        <b/>
        <vertAlign val="superscript"/>
        <sz val="9"/>
        <rFont val="Arial"/>
        <family val="2"/>
        <charset val="238"/>
      </rPr>
      <t>a</t>
    </r>
    <r>
      <rPr>
        <b/>
        <sz val="9"/>
        <rFont val="Arial"/>
        <family val="2"/>
        <charset val="238"/>
      </rPr>
      <t xml:space="preserve"> ……………………………………………………….</t>
    </r>
  </si>
  <si>
    <r>
      <t xml:space="preserve">Emisja
</t>
    </r>
    <r>
      <rPr>
        <sz val="9"/>
        <color rgb="FF4D4D4D"/>
        <rFont val="Arial"/>
        <family val="2"/>
        <charset val="238"/>
      </rPr>
      <t>Emission</t>
    </r>
  </si>
  <si>
    <r>
      <t xml:space="preserve">NMLZO
</t>
    </r>
    <r>
      <rPr>
        <sz val="9"/>
        <color rgb="FF4D4D4D"/>
        <rFont val="Arial"/>
        <family val="2"/>
        <charset val="238"/>
      </rPr>
      <t>NMVOC</t>
    </r>
  </si>
  <si>
    <r>
      <t>T O T A L</t>
    </r>
    <r>
      <rPr>
        <b/>
        <i/>
        <vertAlign val="superscript"/>
        <sz val="9"/>
        <color rgb="FF4D4D4D"/>
        <rFont val="Arial"/>
        <family val="2"/>
        <charset val="238"/>
      </rPr>
      <t>a</t>
    </r>
  </si>
  <si>
    <t>a Niektóre dane zmienione (zrekalkulowane) w stosunku do opublikowanych w poprzedniej edycji publikacji. b Pyły, jako całkowity pył zawieszony (TSP).</t>
  </si>
  <si>
    <r>
      <t>Particulates</t>
    </r>
    <r>
      <rPr>
        <i/>
        <vertAlign val="superscript"/>
        <sz val="9"/>
        <color rgb="FF4D4D4D"/>
        <rFont val="Arial"/>
        <family val="2"/>
        <charset val="238"/>
      </rPr>
      <t>b</t>
    </r>
  </si>
  <si>
    <r>
      <t>POLLUTANTS EMISSION</t>
    </r>
    <r>
      <rPr>
        <i/>
        <vertAlign val="superscript"/>
        <sz val="9"/>
        <color rgb="FF4D4D4D"/>
        <rFont val="Arial"/>
        <family val="2"/>
        <charset val="238"/>
      </rPr>
      <t>a</t>
    </r>
    <r>
      <rPr>
        <sz val="9"/>
        <color rgb="FF4D4D4D"/>
        <rFont val="Arial"/>
        <family val="2"/>
        <charset val="238"/>
      </rPr>
      <t xml:space="preserve"> FROM ROAD TRANSPORT MEANS</t>
    </r>
  </si>
  <si>
    <r>
      <t>TABL. 14(130). POJAZDY SAMOCHODOWE I CIĄGNIKI</t>
    </r>
    <r>
      <rPr>
        <vertAlign val="superscript"/>
        <sz val="9"/>
        <color theme="1"/>
        <rFont val="Arial"/>
        <family val="2"/>
        <charset val="238"/>
      </rPr>
      <t>a</t>
    </r>
    <r>
      <rPr>
        <b/>
        <sz val="9"/>
        <color theme="1"/>
        <rFont val="Arial"/>
        <family val="2"/>
        <charset val="238"/>
      </rPr>
      <t xml:space="preserve"> WEDŁUG GRUP WIEKU W 2020 R.</t>
    </r>
  </si>
  <si>
    <r>
      <t xml:space="preserve"> ROAD VEHICLES AND TRACTORS</t>
    </r>
    <r>
      <rPr>
        <vertAlign val="superscript"/>
        <sz val="9"/>
        <color rgb="FF4D4D4D"/>
        <rFont val="Arial"/>
        <family val="2"/>
        <charset val="238"/>
      </rPr>
      <t>a</t>
    </r>
    <r>
      <rPr>
        <sz val="9"/>
        <color rgb="FF4D4D4D"/>
        <rFont val="Arial"/>
        <family val="2"/>
        <charset val="238"/>
      </rPr>
      <t xml:space="preserve"> BY AGE GROUPS IN 2020</t>
    </r>
  </si>
  <si>
    <r>
      <t>Other</t>
    </r>
    <r>
      <rPr>
        <vertAlign val="superscript"/>
        <sz val="9"/>
        <color rgb="FF4D4D4D"/>
        <rFont val="Arial"/>
        <family val="2"/>
        <charset val="238"/>
      </rPr>
      <t>d</t>
    </r>
  </si>
  <si>
    <r>
      <t>Other</t>
    </r>
    <r>
      <rPr>
        <vertAlign val="superscript"/>
        <sz val="9"/>
        <color rgb="FF4D4D4D"/>
        <rFont val="Arial"/>
        <family val="2"/>
        <charset val="238"/>
      </rPr>
      <t>c</t>
    </r>
  </si>
  <si>
    <r>
      <t>Aviation</t>
    </r>
    <r>
      <rPr>
        <vertAlign val="superscript"/>
        <sz val="9"/>
        <color rgb="FF4D4D4D"/>
        <rFont val="Arial"/>
        <family val="2"/>
        <charset val="238"/>
      </rPr>
      <t>b</t>
    </r>
  </si>
  <si>
    <r>
      <t xml:space="preserve">w megagramach
</t>
    </r>
    <r>
      <rPr>
        <sz val="9"/>
        <color rgb="FF4D4D4D"/>
        <rFont val="Arial"/>
        <family val="2"/>
        <charset val="238"/>
      </rPr>
      <t>in megagrams</t>
    </r>
  </si>
  <si>
    <r>
      <t xml:space="preserve">Chrom
</t>
    </r>
    <r>
      <rPr>
        <sz val="9"/>
        <color rgb="FF4D4D4D"/>
        <rFont val="Arial"/>
        <family val="2"/>
        <charset val="238"/>
      </rPr>
      <t>Chromium</t>
    </r>
  </si>
  <si>
    <r>
      <t xml:space="preserve">Miedź
</t>
    </r>
    <r>
      <rPr>
        <sz val="9"/>
        <color rgb="FF4D4D4D"/>
        <rFont val="Arial"/>
        <family val="2"/>
        <charset val="238"/>
      </rPr>
      <t>Copper</t>
    </r>
  </si>
  <si>
    <t>a Niektóre dane zmienione (zrekalkulowane) w stosunku do opublikowanych w poprzedniej edycji publikacji.</t>
  </si>
  <si>
    <r>
      <t xml:space="preserve">TABL. 11(127). CAŁKOWITA EMISJA </t>
    </r>
    <r>
      <rPr>
        <b/>
        <vertAlign val="superscript"/>
        <sz val="9"/>
        <rFont val="Arial"/>
        <family val="2"/>
        <charset val="238"/>
      </rPr>
      <t xml:space="preserve"> </t>
    </r>
    <r>
      <rPr>
        <b/>
        <sz val="9"/>
        <rFont val="Arial"/>
        <family val="2"/>
        <charset val="238"/>
      </rPr>
      <t>METALI CIĘŻKICH</t>
    </r>
    <r>
      <rPr>
        <b/>
        <vertAlign val="superscript"/>
        <sz val="9"/>
        <rFont val="Arial"/>
        <family val="2"/>
        <charset val="238"/>
      </rPr>
      <t>a</t>
    </r>
  </si>
  <si>
    <r>
      <t>TOTAL EMISSION OF HEAVY METALS</t>
    </r>
    <r>
      <rPr>
        <vertAlign val="superscript"/>
        <sz val="9"/>
        <color rgb="FF4D4D4D"/>
        <rFont val="Arial"/>
        <family val="2"/>
        <charset val="238"/>
      </rPr>
      <t>a</t>
    </r>
  </si>
  <si>
    <r>
      <t xml:space="preserve">Dioksyny i furany (PCDD/F)
</t>
    </r>
    <r>
      <rPr>
        <sz val="9"/>
        <color rgb="FF4D4D4D"/>
        <rFont val="Arial"/>
        <family val="2"/>
        <charset val="238"/>
      </rPr>
      <t>Dioxins and furans
(PCDD/F)</t>
    </r>
  </si>
  <si>
    <r>
      <t xml:space="preserve">Polichlorowane bifenyle (PCB)
</t>
    </r>
    <r>
      <rPr>
        <sz val="9"/>
        <color rgb="FF4D4D4D"/>
        <rFont val="Arial"/>
        <family val="2"/>
        <charset val="238"/>
      </rPr>
      <t>Polychlorinated biphenyls (PCB)</t>
    </r>
  </si>
  <si>
    <r>
      <t xml:space="preserve">Wielopierścieniowe węglowodory aromatyczne (WWA)
</t>
    </r>
    <r>
      <rPr>
        <sz val="9"/>
        <color rgb="FF4D4D4D"/>
        <rFont val="Arial"/>
        <family val="2"/>
        <charset val="238"/>
      </rPr>
      <t xml:space="preserve">Polycyclic aromatic hydrocarbons (PAH) </t>
    </r>
  </si>
  <si>
    <r>
      <t>w g I-TEQ</t>
    </r>
    <r>
      <rPr>
        <vertAlign val="superscript"/>
        <sz val="9"/>
        <rFont val="Arial"/>
        <family val="2"/>
        <charset val="238"/>
      </rPr>
      <t>a</t>
    </r>
    <r>
      <rPr>
        <sz val="9"/>
        <rFont val="Arial"/>
        <family val="2"/>
        <charset val="238"/>
      </rPr>
      <t xml:space="preserve">
</t>
    </r>
    <r>
      <rPr>
        <sz val="9"/>
        <color rgb="FF4D4D4D"/>
        <rFont val="Arial"/>
        <family val="2"/>
        <charset val="238"/>
      </rPr>
      <t>in g I-TEQ</t>
    </r>
    <r>
      <rPr>
        <vertAlign val="superscript"/>
        <sz val="9"/>
        <color rgb="FF4D4D4D"/>
        <rFont val="Arial"/>
        <family val="2"/>
        <charset val="238"/>
      </rPr>
      <t>a</t>
    </r>
  </si>
  <si>
    <r>
      <t xml:space="preserve">w odsetkach
</t>
    </r>
    <r>
      <rPr>
        <sz val="9"/>
        <color rgb="FF4D4D4D"/>
        <rFont val="Arial"/>
        <family val="2"/>
        <charset val="238"/>
      </rPr>
      <t>in percent</t>
    </r>
  </si>
  <si>
    <r>
      <t xml:space="preserve">w kilogramach
</t>
    </r>
    <r>
      <rPr>
        <sz val="9"/>
        <color rgb="FF4D4D4D"/>
        <rFont val="Arial"/>
        <family val="2"/>
        <charset val="238"/>
      </rPr>
      <t>in kilograms</t>
    </r>
  </si>
  <si>
    <r>
      <t>ogółem</t>
    </r>
    <r>
      <rPr>
        <vertAlign val="superscript"/>
        <sz val="9"/>
        <rFont val="Arial"/>
        <family val="2"/>
        <charset val="238"/>
      </rPr>
      <t>b</t>
    </r>
    <r>
      <rPr>
        <sz val="9"/>
        <rFont val="Arial"/>
        <family val="2"/>
        <charset val="238"/>
      </rPr>
      <t xml:space="preserve">
</t>
    </r>
    <r>
      <rPr>
        <sz val="9"/>
        <color rgb="FF4D4D4D"/>
        <rFont val="Arial"/>
        <family val="2"/>
        <charset val="238"/>
      </rPr>
      <t>total</t>
    </r>
    <r>
      <rPr>
        <vertAlign val="superscript"/>
        <sz val="9"/>
        <color rgb="FF4D4D4D"/>
        <rFont val="Arial"/>
        <family val="2"/>
        <charset val="238"/>
      </rPr>
      <t>b</t>
    </r>
  </si>
  <si>
    <r>
      <t xml:space="preserve">w tym benzo(a)piren
</t>
    </r>
    <r>
      <rPr>
        <sz val="9"/>
        <color rgb="FF4D4D4D"/>
        <rFont val="Arial"/>
        <family val="2"/>
        <charset val="238"/>
      </rPr>
      <t>of which benzo(a)pyrene</t>
    </r>
  </si>
  <si>
    <r>
      <t>TOTAL EMISSION</t>
    </r>
    <r>
      <rPr>
        <i/>
        <vertAlign val="superscript"/>
        <sz val="9"/>
        <color rgb="FF4D4D4D"/>
        <rFont val="Arial"/>
        <family val="2"/>
        <charset val="238"/>
      </rPr>
      <t>a</t>
    </r>
    <r>
      <rPr>
        <sz val="9"/>
        <color rgb="FF4D4D4D"/>
        <rFont val="Arial"/>
        <family val="2"/>
        <charset val="238"/>
      </rPr>
      <t xml:space="preserve"> OF GREENHOUSE GASES BY EMISSION SOURCES IN 2019</t>
    </r>
  </si>
  <si>
    <r>
      <t xml:space="preserve">Dwutlenek węgla
</t>
    </r>
    <r>
      <rPr>
        <sz val="9"/>
        <color rgb="FF4D4D4D"/>
        <rFont val="Arial"/>
        <family val="2"/>
        <charset val="238"/>
      </rPr>
      <t xml:space="preserve">Carbon dioxide </t>
    </r>
  </si>
  <si>
    <r>
      <t>O G Ó Ł E M</t>
    </r>
    <r>
      <rPr>
        <b/>
        <i/>
        <vertAlign val="superscript"/>
        <sz val="9"/>
        <rFont val="Arial"/>
        <family val="2"/>
        <charset val="238"/>
      </rPr>
      <t>ᵇ</t>
    </r>
    <r>
      <rPr>
        <i/>
        <sz val="9"/>
        <rFont val="Arial"/>
        <family val="2"/>
        <charset val="238"/>
      </rPr>
      <t xml:space="preserve"> ………………………….……….</t>
    </r>
  </si>
  <si>
    <t>a Dane opracowane zgodnie z metodologią IPCC. b Emisja netto, tj. z uwzględnieniem emisji i pochłaniania z sektora „Użytkowanie gruntów, zmiany użytkowania gruntów i leśnictwo”.</t>
  </si>
  <si>
    <t>a Data compiled in accordance with the IPCC methodology. b Net emission i.e. including emission and removals from the sector “Land use , land use change and forestry”.</t>
  </si>
  <si>
    <t>a Dane zgłoszone do Konwencji Klimatycznej. b Dane dla lat 1988-2016 zmienione (zrekalkulowane) w stosunku do opublikowanych w poprzedniej edycji publikacji. c Dane bez uwzględnienia emisji i pochłaniania z sektora „Użytkowanie gruntów, zmiany użytkowania gruntów i leśnictwo”.</t>
  </si>
  <si>
    <t>a Data submitted to the UNFCCC. b Data for 1988-2016 have been changed (re-calculated) in relation to the data published in the previous edition of the publication. c Data excluding emission and absorption from the sector “Land use, land use change and forestry”.</t>
  </si>
  <si>
    <r>
      <t>SF</t>
    </r>
    <r>
      <rPr>
        <vertAlign val="subscript"/>
        <sz val="9"/>
        <color rgb="FF4D4D4D"/>
        <rFont val="Arial"/>
        <family val="2"/>
        <charset val="238"/>
      </rPr>
      <t>6</t>
    </r>
  </si>
  <si>
    <r>
      <t>NF</t>
    </r>
    <r>
      <rPr>
        <vertAlign val="subscript"/>
        <sz val="9"/>
        <color rgb="FF4D4D4D"/>
        <rFont val="Arial"/>
        <family val="2"/>
        <charset val="238"/>
      </rPr>
      <t>3</t>
    </r>
  </si>
  <si>
    <r>
      <t xml:space="preserve">WYRAŻONA W EKWIWALENCIE DWUTLENKU WĘGLA
</t>
    </r>
    <r>
      <rPr>
        <sz val="9"/>
        <color rgb="FF4D4D4D"/>
        <rFont val="Arial"/>
        <family val="2"/>
        <charset val="238"/>
      </rPr>
      <t>EXPRESSED AS CARBON DIOXIDE EQUIVALENT</t>
    </r>
  </si>
  <si>
    <r>
      <t>Dwutlenek węgla</t>
    </r>
    <r>
      <rPr>
        <vertAlign val="superscript"/>
        <sz val="9"/>
        <rFont val="Arial"/>
        <family val="2"/>
        <charset val="238"/>
      </rPr>
      <t>c</t>
    </r>
    <r>
      <rPr>
        <sz val="9"/>
        <rFont val="Arial"/>
        <family val="2"/>
        <charset val="238"/>
      </rPr>
      <t xml:space="preserve"> ..................</t>
    </r>
  </si>
  <si>
    <r>
      <t>Carbon dioxide</t>
    </r>
    <r>
      <rPr>
        <vertAlign val="superscript"/>
        <sz val="9"/>
        <color rgb="FF4D4D4D"/>
        <rFont val="Arial"/>
        <family val="2"/>
        <charset val="238"/>
      </rPr>
      <t>c</t>
    </r>
  </si>
  <si>
    <r>
      <t>Metan</t>
    </r>
    <r>
      <rPr>
        <vertAlign val="superscript"/>
        <sz val="9"/>
        <rFont val="Arial"/>
        <family val="2"/>
        <charset val="238"/>
      </rPr>
      <t>c</t>
    </r>
    <r>
      <rPr>
        <sz val="9"/>
        <rFont val="Arial"/>
        <family val="2"/>
        <charset val="238"/>
      </rPr>
      <t xml:space="preserve"> .......................................</t>
    </r>
  </si>
  <si>
    <r>
      <t>Methane</t>
    </r>
    <r>
      <rPr>
        <vertAlign val="superscript"/>
        <sz val="9"/>
        <color rgb="FF4D4D4D"/>
        <rFont val="Arial"/>
        <family val="2"/>
        <charset val="238"/>
      </rPr>
      <t>c</t>
    </r>
  </si>
  <si>
    <r>
      <t>Podtlenek azotu</t>
    </r>
    <r>
      <rPr>
        <vertAlign val="superscript"/>
        <sz val="9"/>
        <rFont val="Arial"/>
        <family val="2"/>
        <charset val="238"/>
      </rPr>
      <t>c</t>
    </r>
    <r>
      <rPr>
        <sz val="9"/>
        <rFont val="Arial"/>
        <family val="2"/>
        <charset val="238"/>
      </rPr>
      <t xml:space="preserve"> .....................</t>
    </r>
  </si>
  <si>
    <r>
      <t>Nitrous oxide</t>
    </r>
    <r>
      <rPr>
        <vertAlign val="superscript"/>
        <sz val="9"/>
        <color rgb="FF4D4D4D"/>
        <rFont val="Arial"/>
        <family val="2"/>
        <charset val="238"/>
      </rPr>
      <t>c</t>
    </r>
  </si>
  <si>
    <r>
      <t>O G Ó Ł E M</t>
    </r>
    <r>
      <rPr>
        <vertAlign val="superscript"/>
        <sz val="9"/>
        <rFont val="Arial"/>
        <family val="2"/>
        <charset val="238"/>
      </rPr>
      <t>c</t>
    </r>
    <r>
      <rPr>
        <sz val="9"/>
        <rFont val="Arial"/>
        <family val="2"/>
        <charset val="238"/>
      </rPr>
      <t xml:space="preserve"> .............................</t>
    </r>
  </si>
  <si>
    <r>
      <t>T O T A L</t>
    </r>
    <r>
      <rPr>
        <vertAlign val="superscript"/>
        <sz val="9"/>
        <color rgb="FF4D4D4D"/>
        <rFont val="Arial"/>
        <family val="2"/>
        <charset val="238"/>
      </rPr>
      <t>c</t>
    </r>
  </si>
  <si>
    <r>
      <t>Dwutlenek węgla</t>
    </r>
    <r>
      <rPr>
        <vertAlign val="superscript"/>
        <sz val="9"/>
        <rFont val="Arial"/>
        <family val="2"/>
        <charset val="238"/>
      </rPr>
      <t>c</t>
    </r>
    <r>
      <rPr>
        <sz val="9"/>
        <rFont val="Arial"/>
        <family val="2"/>
        <charset val="238"/>
      </rPr>
      <t xml:space="preserve"> ...................</t>
    </r>
  </si>
  <si>
    <r>
      <t>Other</t>
    </r>
    <r>
      <rPr>
        <vertAlign val="superscript"/>
        <sz val="9"/>
        <color rgb="FF4D4D4D"/>
        <rFont val="Arial"/>
        <family val="2"/>
        <charset val="238"/>
      </rPr>
      <t>e</t>
    </r>
  </si>
  <si>
    <r>
      <t>Aviation</t>
    </r>
    <r>
      <rPr>
        <vertAlign val="superscript"/>
        <sz val="9"/>
        <color rgb="FF4D4D4D"/>
        <rFont val="Arial"/>
        <family val="2"/>
        <charset val="238"/>
      </rPr>
      <t>c</t>
    </r>
  </si>
  <si>
    <r>
      <rPr>
        <b/>
        <sz val="9"/>
        <color rgb="FF4D4D4D"/>
        <rFont val="Arial"/>
        <family val="2"/>
        <charset val="238"/>
      </rPr>
      <t>T O T A L</t>
    </r>
    <r>
      <rPr>
        <vertAlign val="superscript"/>
        <sz val="9"/>
        <color rgb="FF4D4D4D"/>
        <rFont val="Arial"/>
        <family val="2"/>
        <charset val="238"/>
      </rPr>
      <t>b</t>
    </r>
  </si>
  <si>
    <r>
      <t xml:space="preserve">    Inne</t>
    </r>
    <r>
      <rPr>
        <vertAlign val="superscript"/>
        <sz val="9"/>
        <rFont val="Arial"/>
        <family val="2"/>
        <charset val="238"/>
      </rPr>
      <t>d</t>
    </r>
    <r>
      <rPr>
        <sz val="9"/>
        <rFont val="Arial"/>
        <family val="2"/>
        <charset val="238"/>
      </rPr>
      <t>……………………………………………………...………</t>
    </r>
  </si>
  <si>
    <r>
      <t xml:space="preserve">        Inne</t>
    </r>
    <r>
      <rPr>
        <vertAlign val="superscript"/>
        <sz val="9"/>
        <rFont val="Arial"/>
        <family val="2"/>
        <charset val="238"/>
      </rPr>
      <t>e</t>
    </r>
    <r>
      <rPr>
        <sz val="9"/>
        <rFont val="Arial"/>
        <family val="2"/>
        <charset val="238"/>
      </rPr>
      <t>………………………………………………...…………</t>
    </r>
  </si>
  <si>
    <r>
      <t>Lotnictwo</t>
    </r>
    <r>
      <rPr>
        <vertAlign val="superscript"/>
        <sz val="9"/>
        <rFont val="Arial"/>
        <family val="2"/>
        <charset val="238"/>
      </rPr>
      <t>c</t>
    </r>
    <r>
      <rPr>
        <sz val="9"/>
        <rFont val="Arial"/>
        <family val="2"/>
        <charset val="238"/>
      </rPr>
      <t>…………………………………………...……….…….</t>
    </r>
  </si>
  <si>
    <r>
      <t xml:space="preserve">O G Ó Ł E M </t>
    </r>
    <r>
      <rPr>
        <b/>
        <vertAlign val="superscript"/>
        <sz val="9"/>
        <rFont val="Arial"/>
        <family val="2"/>
        <charset val="238"/>
      </rPr>
      <t>b</t>
    </r>
    <r>
      <rPr>
        <b/>
        <sz val="9"/>
        <rFont val="Arial"/>
        <family val="2"/>
        <charset val="238"/>
      </rPr>
      <t>…………………………………..……..…...….……</t>
    </r>
  </si>
  <si>
    <r>
      <t xml:space="preserve">Tlenek węgla
</t>
    </r>
    <r>
      <rPr>
        <sz val="9"/>
        <color rgb="FF4D4D4D"/>
        <rFont val="Arial"/>
        <family val="2"/>
        <charset val="238"/>
      </rPr>
      <t xml:space="preserve">Carbon oxide </t>
    </r>
  </si>
  <si>
    <r>
      <t xml:space="preserve">Niemetanowe lotne związki organiczne
</t>
    </r>
    <r>
      <rPr>
        <sz val="9"/>
        <color rgb="FF4D4D4D"/>
        <rFont val="Arial"/>
        <family val="2"/>
        <charset val="238"/>
      </rPr>
      <t>Volatile nonmethane organic compounds</t>
    </r>
  </si>
  <si>
    <r>
      <t xml:space="preserve">Amoniak
</t>
    </r>
    <r>
      <rPr>
        <sz val="9"/>
        <color rgb="FF4D4D4D"/>
        <rFont val="Arial"/>
        <family val="2"/>
        <charset val="238"/>
      </rPr>
      <t>Ammonia</t>
    </r>
  </si>
  <si>
    <r>
      <t>Pyły</t>
    </r>
    <r>
      <rPr>
        <i/>
        <vertAlign val="superscript"/>
        <sz val="9"/>
        <rFont val="Arial"/>
        <family val="2"/>
        <charset val="238"/>
      </rPr>
      <t>a</t>
    </r>
    <r>
      <rPr>
        <i/>
        <sz val="9"/>
        <rFont val="Arial"/>
        <family val="2"/>
        <charset val="238"/>
      </rPr>
      <t xml:space="preserve">
</t>
    </r>
    <r>
      <rPr>
        <sz val="9"/>
        <color rgb="FF4D4D4D"/>
        <rFont val="Arial"/>
        <family val="2"/>
        <charset val="238"/>
      </rPr>
      <t>Particulates</t>
    </r>
    <r>
      <rPr>
        <i/>
        <vertAlign val="superscript"/>
        <sz val="9"/>
        <color rgb="FF4D4D4D"/>
        <rFont val="Arial"/>
        <family val="2"/>
        <charset val="238"/>
      </rPr>
      <t>a</t>
    </r>
  </si>
  <si>
    <r>
      <t xml:space="preserve">w tysiącach ton      </t>
    </r>
    <r>
      <rPr>
        <sz val="9"/>
        <color rgb="FF4D4D4D"/>
        <rFont val="Arial"/>
        <family val="2"/>
        <charset val="238"/>
      </rPr>
      <t>in thousand tonnes</t>
    </r>
  </si>
  <si>
    <r>
      <t xml:space="preserve">PYŁY
</t>
    </r>
    <r>
      <rPr>
        <sz val="9"/>
        <color rgb="FF4D4D4D"/>
        <rFont val="Arial"/>
        <family val="2"/>
        <charset val="238"/>
      </rPr>
      <t>PARTICULATES</t>
    </r>
  </si>
  <si>
    <r>
      <t xml:space="preserve">DWUTLENEK SIARKI
</t>
    </r>
    <r>
      <rPr>
        <sz val="9"/>
        <color rgb="FF4D4D4D"/>
        <rFont val="Arial"/>
        <family val="2"/>
        <charset val="238"/>
      </rPr>
      <t>SULPHUR DIOXIDE</t>
    </r>
  </si>
  <si>
    <r>
      <t>Energy industries</t>
    </r>
    <r>
      <rPr>
        <vertAlign val="superscript"/>
        <sz val="9"/>
        <color rgb="FF4D4D4D"/>
        <rFont val="Arial"/>
        <family val="2"/>
        <charset val="238"/>
      </rPr>
      <t>b</t>
    </r>
  </si>
  <si>
    <r>
      <t>Other sources</t>
    </r>
    <r>
      <rPr>
        <vertAlign val="superscript"/>
        <sz val="9"/>
        <color rgb="FF4D4D4D"/>
        <rFont val="Arial"/>
        <family val="2"/>
        <charset val="238"/>
      </rPr>
      <t>c</t>
    </r>
  </si>
  <si>
    <r>
      <t>TLENKI AZOTU</t>
    </r>
    <r>
      <rPr>
        <vertAlign val="superscript"/>
        <sz val="9"/>
        <rFont val="Arial"/>
        <family val="2"/>
        <charset val="238"/>
      </rPr>
      <t xml:space="preserve">c
</t>
    </r>
    <r>
      <rPr>
        <sz val="9"/>
        <color rgb="FF4D4D4D"/>
        <rFont val="Arial"/>
        <family val="2"/>
        <charset val="238"/>
      </rPr>
      <t>NITROGEN OXIDES</t>
    </r>
    <r>
      <rPr>
        <vertAlign val="superscript"/>
        <sz val="9"/>
        <color rgb="FF4D4D4D"/>
        <rFont val="Arial"/>
        <family val="2"/>
        <charset val="238"/>
      </rPr>
      <t>c</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</si>
</sst>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z_ł_-;\-* #,##0.00\ _z_ł_-;_-* &quot;-&quot;??\ _z_ł_-;_-@_-"/>
    <numFmt numFmtId="164" formatCode="0.000"/>
    <numFmt numFmtId="165" formatCode="0.0"/>
    <numFmt numFmtId="166" formatCode="0.0;\-0.0;0.0"/>
    <numFmt numFmtId="167" formatCode="0.0%"/>
    <numFmt numFmtId="168" formatCode="0.000000"/>
    <numFmt numFmtId="169" formatCode="@*."/>
    <numFmt numFmtId="170" formatCode="0.0000"/>
    <numFmt numFmtId="171" formatCode="0.00_ ;\-0.00\ "/>
    <numFmt numFmtId="172" formatCode="0.00000"/>
  </numFmts>
  <fonts count="90">
    <font>
      <sz val="10"/>
      <name val="Arial"/>
      <charset val="238"/>
    </font>
    <font>
      <sz val="11"/>
      <color theme="1"/>
      <name val="Calibri"/>
      <family val="2"/>
      <charset val="238"/>
      <scheme val="minor"/>
    </font>
    <font>
      <sz val="11"/>
      <color theme="1"/>
      <name val="Calibri"/>
      <family val="2"/>
      <charset val="238"/>
      <scheme val="minor"/>
    </font>
    <font>
      <sz val="11"/>
      <color theme="1"/>
      <name val="Czcionka tekstu podstawowego"/>
      <family val="2"/>
      <charset val="238"/>
    </font>
    <font>
      <sz val="11"/>
      <color theme="1"/>
      <name val="Czcionka tekstu podstawowego"/>
      <family val="2"/>
      <charset val="238"/>
    </font>
    <font>
      <sz val="8.5"/>
      <name val="Times New Roman"/>
      <family val="1"/>
      <charset val="238"/>
    </font>
    <font>
      <sz val="8"/>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u/>
      <sz val="10"/>
      <color indexed="12"/>
      <name val="Arial"/>
      <family val="2"/>
      <charset val="238"/>
    </font>
    <font>
      <sz val="10"/>
      <name val="Arial CE"/>
      <charset val="238"/>
    </font>
    <font>
      <sz val="11"/>
      <color theme="1"/>
      <name val="Czcionka tekstu podstawowego"/>
      <family val="2"/>
      <charset val="238"/>
    </font>
    <font>
      <sz val="10"/>
      <name val="Arial"/>
      <family val="2"/>
      <charset val="238"/>
    </font>
    <font>
      <sz val="10"/>
      <name val="Arial"/>
      <family val="2"/>
      <charset val="238"/>
    </font>
    <font>
      <u/>
      <sz val="10"/>
      <color indexed="12"/>
      <name val="Arial"/>
      <family val="2"/>
      <charset val="238"/>
    </font>
    <font>
      <sz val="10"/>
      <name val="Arial"/>
      <family val="2"/>
      <charset val="238"/>
    </font>
    <font>
      <b/>
      <sz val="9"/>
      <name val="Arial"/>
      <family val="2"/>
      <charset val="238"/>
    </font>
    <font>
      <i/>
      <vertAlign val="superscript"/>
      <sz val="9"/>
      <name val="Arial"/>
      <family val="2"/>
      <charset val="238"/>
    </font>
    <font>
      <b/>
      <vertAlign val="superscript"/>
      <sz val="9"/>
      <name val="Arial"/>
      <family val="2"/>
      <charset val="238"/>
    </font>
    <font>
      <sz val="9"/>
      <name val="Arial"/>
      <family val="2"/>
      <charset val="238"/>
    </font>
    <font>
      <i/>
      <sz val="9"/>
      <name val="Arial"/>
      <family val="2"/>
      <charset val="238"/>
    </font>
    <font>
      <vertAlign val="subscript"/>
      <sz val="9"/>
      <name val="Arial"/>
      <family val="2"/>
      <charset val="238"/>
    </font>
    <font>
      <b/>
      <i/>
      <sz val="9"/>
      <name val="Arial"/>
      <family val="2"/>
      <charset val="238"/>
    </font>
    <font>
      <sz val="9"/>
      <color rgb="FFFF0000"/>
      <name val="Arial"/>
      <family val="2"/>
      <charset val="238"/>
    </font>
    <font>
      <b/>
      <i/>
      <vertAlign val="superscript"/>
      <sz val="9"/>
      <name val="Arial"/>
      <family val="2"/>
      <charset val="238"/>
    </font>
    <font>
      <sz val="9"/>
      <color theme="9" tint="-0.249977111117893"/>
      <name val="Arial"/>
      <family val="2"/>
      <charset val="238"/>
    </font>
    <font>
      <strike/>
      <sz val="9"/>
      <name val="Arial"/>
      <family val="2"/>
      <charset val="238"/>
    </font>
    <font>
      <vertAlign val="superscript"/>
      <sz val="9"/>
      <name val="Arial"/>
      <family val="2"/>
      <charset val="238"/>
    </font>
    <font>
      <sz val="9"/>
      <color rgb="FF000000"/>
      <name val="Arial"/>
      <family val="2"/>
      <charset val="238"/>
    </font>
    <font>
      <u/>
      <sz val="9"/>
      <name val="Arial"/>
      <family val="2"/>
      <charset val="238"/>
    </font>
    <font>
      <sz val="9"/>
      <color indexed="8"/>
      <name val="Arial"/>
      <family val="2"/>
      <charset val="238"/>
    </font>
    <font>
      <i/>
      <sz val="9"/>
      <color indexed="8"/>
      <name val="Arial"/>
      <family val="2"/>
      <charset val="238"/>
    </font>
    <font>
      <b/>
      <sz val="9"/>
      <color indexed="8"/>
      <name val="Arial"/>
      <family val="2"/>
      <charset val="238"/>
    </font>
    <font>
      <b/>
      <sz val="9"/>
      <color rgb="FF000000"/>
      <name val="Arial"/>
      <family val="2"/>
      <charset val="238"/>
    </font>
    <font>
      <sz val="9"/>
      <color indexed="8"/>
      <name val="Calibri"/>
      <family val="2"/>
      <scheme val="minor"/>
    </font>
    <font>
      <b/>
      <sz val="9"/>
      <color indexed="8"/>
      <name val="Calibri"/>
      <family val="2"/>
      <scheme val="minor"/>
    </font>
    <font>
      <sz val="9"/>
      <color theme="0"/>
      <name val="Arial"/>
      <family val="2"/>
      <charset val="238"/>
    </font>
    <font>
      <b/>
      <sz val="8.5"/>
      <color indexed="8"/>
      <name val="Fira Sans"/>
      <family val="2"/>
    </font>
    <font>
      <b/>
      <sz val="9"/>
      <color theme="1"/>
      <name val="Arial"/>
      <family val="2"/>
      <charset val="238"/>
    </font>
    <font>
      <sz val="9"/>
      <color theme="1"/>
      <name val="Arial"/>
      <family val="2"/>
      <charset val="238"/>
    </font>
    <font>
      <i/>
      <sz val="9"/>
      <color theme="1"/>
      <name val="Arial"/>
      <family val="2"/>
      <charset val="238"/>
    </font>
    <font>
      <i/>
      <vertAlign val="superscript"/>
      <sz val="9"/>
      <color theme="1"/>
      <name val="Arial"/>
      <family val="2"/>
      <charset val="238"/>
    </font>
    <font>
      <vertAlign val="subscript"/>
      <sz val="9"/>
      <color theme="1"/>
      <name val="Arial"/>
      <family val="2"/>
      <charset val="238"/>
    </font>
    <font>
      <i/>
      <sz val="9"/>
      <color rgb="FF4D4D4D"/>
      <name val="Arial"/>
      <family val="2"/>
      <charset val="238"/>
    </font>
    <font>
      <sz val="9"/>
      <color rgb="FF4D4D4D"/>
      <name val="Arial"/>
      <family val="2"/>
      <charset val="238"/>
    </font>
    <font>
      <i/>
      <vertAlign val="superscript"/>
      <sz val="9"/>
      <color rgb="FF4D4D4D"/>
      <name val="Arial"/>
      <family val="2"/>
      <charset val="238"/>
    </font>
    <font>
      <b/>
      <sz val="9"/>
      <color rgb="FF4D4D4D"/>
      <name val="Arial"/>
      <family val="2"/>
      <charset val="238"/>
    </font>
    <font>
      <vertAlign val="superscript"/>
      <sz val="9"/>
      <color rgb="FF4D4D4D"/>
      <name val="Arial"/>
      <family val="2"/>
      <charset val="238"/>
    </font>
    <font>
      <vertAlign val="subscript"/>
      <sz val="9"/>
      <color rgb="FF4D4D4D"/>
      <name val="Arial"/>
      <family val="2"/>
      <charset val="238"/>
    </font>
    <font>
      <b/>
      <vertAlign val="superscript"/>
      <sz val="9"/>
      <color rgb="FF4D4D4D"/>
      <name val="Arial"/>
      <family val="2"/>
      <charset val="238"/>
    </font>
    <font>
      <i/>
      <sz val="10"/>
      <name val="Arial"/>
      <family val="2"/>
      <charset val="238"/>
    </font>
    <font>
      <sz val="8.5"/>
      <color rgb="FF4D4D4D"/>
      <name val="Times New Roman"/>
      <family val="1"/>
      <charset val="238"/>
    </font>
    <font>
      <u/>
      <sz val="11"/>
      <name val="Arial"/>
      <family val="2"/>
      <charset val="238"/>
    </font>
    <font>
      <u/>
      <sz val="11"/>
      <color rgb="FF4D4D4D"/>
      <name val="Arial"/>
      <family val="2"/>
      <charset val="238"/>
    </font>
    <font>
      <b/>
      <sz val="20"/>
      <name val="Arial"/>
      <family val="2"/>
      <charset val="238"/>
    </font>
    <font>
      <b/>
      <sz val="20"/>
      <color rgb="FF4D4D4D"/>
      <name val="Arial"/>
      <family val="2"/>
      <charset val="238"/>
    </font>
    <font>
      <sz val="20"/>
      <name val="Arial"/>
      <family val="2"/>
      <charset val="238"/>
    </font>
    <font>
      <sz val="28"/>
      <name val="Arial"/>
      <family val="2"/>
      <charset val="238"/>
    </font>
    <font>
      <sz val="20"/>
      <color rgb="FF4D4D4D"/>
      <name val="Arial"/>
      <family val="2"/>
      <charset val="238"/>
    </font>
    <font>
      <b/>
      <i/>
      <sz val="10"/>
      <name val="Arial"/>
      <family val="2"/>
      <charset val="238"/>
    </font>
    <font>
      <u/>
      <sz val="10"/>
      <name val="Arial"/>
      <family val="2"/>
      <charset val="238"/>
    </font>
    <font>
      <sz val="9"/>
      <color rgb="FFC00000"/>
      <name val="Arial"/>
      <family val="2"/>
      <charset val="238"/>
    </font>
    <font>
      <b/>
      <sz val="9"/>
      <color rgb="FFFF0000"/>
      <name val="Arial"/>
      <family val="2"/>
      <charset val="238"/>
    </font>
    <font>
      <i/>
      <sz val="9"/>
      <color rgb="FFFF0000"/>
      <name val="Arial"/>
      <family val="2"/>
      <charset val="238"/>
    </font>
    <font>
      <b/>
      <i/>
      <sz val="9"/>
      <color rgb="FFFF0000"/>
      <name val="Arial"/>
      <family val="2"/>
      <charset val="238"/>
    </font>
    <font>
      <vertAlign val="superscript"/>
      <sz val="9"/>
      <color theme="1"/>
      <name val="Arial"/>
      <family val="2"/>
      <charset val="238"/>
    </font>
    <font>
      <b/>
      <vertAlign val="superscript"/>
      <sz val="9"/>
      <color theme="1"/>
      <name val="Arial"/>
      <family val="2"/>
      <charset val="238"/>
    </font>
    <font>
      <b/>
      <sz val="9"/>
      <color rgb="FFC00000"/>
      <name val="Arial"/>
      <family val="2"/>
      <charset val="238"/>
    </font>
    <font>
      <sz val="9"/>
      <name val="Symbol"/>
      <family val="1"/>
      <charset val="2"/>
    </font>
    <font>
      <sz val="9"/>
      <color rgb="FF4D4D4D"/>
      <name val="Symbol"/>
      <family val="1"/>
      <charset val="2"/>
    </font>
    <font>
      <strike/>
      <sz val="9"/>
      <color theme="1"/>
      <name val="Arial"/>
      <family val="2"/>
      <charset val="238"/>
    </font>
    <font>
      <vertAlign val="superscript"/>
      <sz val="9"/>
      <color indexed="8"/>
      <name val="Arial"/>
      <family val="2"/>
      <charset val="238"/>
    </font>
    <font>
      <sz val="8.5"/>
      <color indexed="8"/>
      <name val="Fira Sans"/>
      <family val="2"/>
    </font>
    <font>
      <sz val="9"/>
      <color rgb="FF0070C0"/>
      <name val="Arial"/>
      <family val="2"/>
      <charset val="238"/>
    </font>
    <font>
      <b/>
      <i/>
      <vertAlign val="superscript"/>
      <sz val="9"/>
      <color rgb="FF4D4D4D"/>
      <name val="Arial"/>
      <family val="2"/>
      <charset val="238"/>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
      <patternFill patternType="solid">
        <fgColor theme="0"/>
        <bgColor indexed="64"/>
      </patternFill>
    </fill>
  </fills>
  <borders count="2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64"/>
      </right>
      <top/>
      <bottom style="thin">
        <color indexed="64"/>
      </bottom>
      <diagonal/>
    </border>
    <border>
      <left/>
      <right/>
      <top/>
      <bottom style="thin">
        <color theme="0"/>
      </bottom>
      <diagonal/>
    </border>
    <border>
      <left/>
      <right style="medium">
        <color indexed="64"/>
      </right>
      <top/>
      <bottom/>
      <diagonal/>
    </border>
  </borders>
  <cellStyleXfs count="122">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4" borderId="0" applyNumberFormat="0" applyBorder="0" applyAlignment="0" applyProtection="0"/>
    <xf numFmtId="0" fontId="7" fillId="6" borderId="0" applyNumberFormat="0" applyBorder="0" applyAlignment="0" applyProtection="0"/>
    <xf numFmtId="0" fontId="7" fillId="3"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6" borderId="0" applyNumberFormat="0" applyBorder="0" applyAlignment="0" applyProtection="0"/>
    <xf numFmtId="0" fontId="7" fillId="4" borderId="0" applyNumberFormat="0" applyBorder="0" applyAlignment="0" applyProtection="0"/>
    <xf numFmtId="0" fontId="8" fillId="6"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8" borderId="0" applyNumberFormat="0" applyBorder="0" applyAlignment="0" applyProtection="0"/>
    <xf numFmtId="0" fontId="8" fillId="6" borderId="0" applyNumberFormat="0" applyBorder="0" applyAlignment="0" applyProtection="0"/>
    <xf numFmtId="0" fontId="8" fillId="3"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9" fillId="7" borderId="1" applyNumberFormat="0" applyAlignment="0" applyProtection="0"/>
    <xf numFmtId="0" fontId="9" fillId="7" borderId="1" applyNumberFormat="0" applyAlignment="0" applyProtection="0"/>
    <xf numFmtId="0" fontId="10" fillId="15" borderId="2" applyNumberFormat="0" applyAlignment="0" applyProtection="0"/>
    <xf numFmtId="0" fontId="10" fillId="15" borderId="2" applyNumberFormat="0" applyAlignment="0" applyProtection="0"/>
    <xf numFmtId="0" fontId="11" fillId="6" borderId="0" applyNumberFormat="0" applyBorder="0" applyAlignment="0" applyProtection="0"/>
    <xf numFmtId="43" fontId="12" fillId="0" borderId="0" applyFont="0" applyFill="0" applyBorder="0" applyAlignment="0" applyProtection="0"/>
    <xf numFmtId="0" fontId="24" fillId="0" borderId="0" applyNumberFormat="0" applyFill="0" applyBorder="0" applyAlignment="0" applyProtection="0">
      <alignment vertical="top"/>
      <protection locked="0"/>
    </xf>
    <xf numFmtId="0" fontId="13" fillId="0" borderId="3" applyNumberFormat="0" applyFill="0" applyAlignment="0" applyProtection="0"/>
    <xf numFmtId="0" fontId="13" fillId="0" borderId="3" applyNumberFormat="0" applyFill="0" applyAlignment="0" applyProtection="0"/>
    <xf numFmtId="0" fontId="14" fillId="16" borderId="4" applyNumberFormat="0" applyAlignment="0" applyProtection="0"/>
    <xf numFmtId="0" fontId="14" fillId="16" borderId="4" applyNumberFormat="0" applyAlignment="0" applyProtection="0"/>
    <xf numFmtId="0" fontId="15" fillId="0" borderId="5"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7" borderId="0" applyNumberFormat="0" applyBorder="0" applyAlignment="0" applyProtection="0"/>
    <xf numFmtId="0" fontId="12" fillId="0" borderId="0"/>
    <xf numFmtId="0" fontId="12" fillId="0" borderId="0"/>
    <xf numFmtId="0" fontId="26" fillId="0" borderId="0"/>
    <xf numFmtId="0" fontId="25" fillId="0" borderId="0"/>
    <xf numFmtId="0" fontId="19" fillId="15" borderId="1" applyNumberFormat="0" applyAlignment="0" applyProtection="0"/>
    <xf numFmtId="0" fontId="19" fillId="15" borderId="1" applyNumberFormat="0" applyAlignment="0" applyProtection="0"/>
    <xf numFmtId="0" fontId="20" fillId="0" borderId="8" applyNumberFormat="0" applyFill="0" applyAlignment="0" applyProtection="0"/>
    <xf numFmtId="0" fontId="20" fillId="0" borderId="8"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2" fillId="4" borderId="9" applyNumberFormat="0" applyFont="0" applyAlignment="0" applyProtection="0"/>
    <xf numFmtId="0" fontId="12" fillId="4" borderId="9" applyNumberFormat="0" applyFont="0" applyAlignment="0" applyProtection="0"/>
    <xf numFmtId="0" fontId="23" fillId="17" borderId="0" applyNumberFormat="0" applyBorder="0" applyAlignment="0" applyProtection="0"/>
    <xf numFmtId="0" fontId="4" fillId="0" borderId="0"/>
    <xf numFmtId="0" fontId="27" fillId="0" borderId="0"/>
    <xf numFmtId="0" fontId="8" fillId="11"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7" borderId="1" applyNumberFormat="0" applyAlignment="0" applyProtection="0"/>
    <xf numFmtId="0" fontId="10" fillId="15" borderId="2" applyNumberFormat="0" applyAlignment="0" applyProtection="0"/>
    <xf numFmtId="0" fontId="13" fillId="0" borderId="3" applyNumberFormat="0" applyFill="0" applyAlignment="0" applyProtection="0"/>
    <xf numFmtId="0" fontId="14" fillId="16" borderId="4" applyNumberFormat="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4" fillId="0" borderId="0"/>
    <xf numFmtId="0" fontId="19" fillId="15" borderId="1" applyNumberFormat="0" applyAlignment="0" applyProtection="0"/>
    <xf numFmtId="0" fontId="20" fillId="0" borderId="8" applyNumberFormat="0" applyFill="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22" fillId="0" borderId="0" applyNumberFormat="0" applyFill="0" applyBorder="0" applyAlignment="0" applyProtection="0"/>
    <xf numFmtId="0" fontId="12" fillId="4" borderId="9" applyNumberFormat="0" applyFont="0" applyAlignment="0" applyProtection="0"/>
    <xf numFmtId="0" fontId="28" fillId="0" borderId="0"/>
    <xf numFmtId="0" fontId="3" fillId="0" borderId="0"/>
    <xf numFmtId="0" fontId="28" fillId="0" borderId="0"/>
    <xf numFmtId="0" fontId="8" fillId="11"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7" borderId="1" applyNumberFormat="0" applyAlignment="0" applyProtection="0"/>
    <xf numFmtId="0" fontId="10" fillId="15" borderId="2" applyNumberFormat="0" applyAlignment="0" applyProtection="0"/>
    <xf numFmtId="0" fontId="13" fillId="0" borderId="3" applyNumberFormat="0" applyFill="0" applyAlignment="0" applyProtection="0"/>
    <xf numFmtId="0" fontId="14" fillId="16" borderId="4" applyNumberFormat="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3" fillId="0" borderId="0"/>
    <xf numFmtId="0" fontId="19" fillId="15" borderId="1" applyNumberFormat="0" applyAlignment="0" applyProtection="0"/>
    <xf numFmtId="0" fontId="20" fillId="0" borderId="8" applyNumberFormat="0" applyFill="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22" fillId="0" borderId="0" applyNumberFormat="0" applyFill="0" applyBorder="0" applyAlignment="0" applyProtection="0"/>
    <xf numFmtId="0" fontId="12" fillId="4" borderId="9" applyNumberFormat="0" applyFont="0" applyAlignment="0" applyProtection="0"/>
    <xf numFmtId="0" fontId="3" fillId="0" borderId="0"/>
    <xf numFmtId="0" fontId="12" fillId="0" borderId="0"/>
    <xf numFmtId="0" fontId="3" fillId="0" borderId="0"/>
    <xf numFmtId="0" fontId="29" fillId="0" borderId="0" applyNumberFormat="0" applyFill="0" applyBorder="0" applyAlignment="0" applyProtection="0">
      <alignment vertical="top"/>
      <protection locked="0"/>
    </xf>
    <xf numFmtId="0" fontId="30" fillId="0" borderId="0"/>
    <xf numFmtId="0" fontId="2" fillId="0" borderId="0"/>
    <xf numFmtId="0" fontId="1" fillId="0" borderId="0"/>
  </cellStyleXfs>
  <cellXfs count="1145">
    <xf numFmtId="0" fontId="0" fillId="0" borderId="0" xfId="0"/>
    <xf numFmtId="0" fontId="34" fillId="0" borderId="0" xfId="0" applyFont="1" applyFill="1"/>
    <xf numFmtId="0" fontId="34" fillId="0" borderId="24" xfId="37" applyFont="1" applyFill="1" applyBorder="1" applyAlignment="1" applyProtection="1">
      <alignment horizontal="center" vertical="center"/>
    </xf>
    <xf numFmtId="0" fontId="35" fillId="0" borderId="0" xfId="37" applyFont="1" applyFill="1" applyBorder="1" applyAlignment="1" applyProtection="1">
      <alignment horizontal="center" vertical="center"/>
    </xf>
    <xf numFmtId="0" fontId="34" fillId="0" borderId="13"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5" fillId="0" borderId="0" xfId="0" applyFont="1" applyFill="1" applyBorder="1" applyAlignment="1">
      <alignment wrapText="1"/>
    </xf>
    <xf numFmtId="0" fontId="34" fillId="0" borderId="0" xfId="0" applyFont="1" applyFill="1" applyBorder="1" applyAlignment="1">
      <alignment wrapText="1"/>
    </xf>
    <xf numFmtId="0" fontId="34" fillId="0" borderId="0" xfId="0" applyFont="1" applyFill="1" applyAlignment="1">
      <alignment horizontal="left" indent="1"/>
    </xf>
    <xf numFmtId="0" fontId="34" fillId="0" borderId="0" xfId="0" applyFont="1" applyFill="1" applyBorder="1"/>
    <xf numFmtId="0" fontId="34" fillId="0" borderId="0" xfId="0" applyFont="1" applyFill="1" applyAlignment="1">
      <alignment wrapText="1"/>
    </xf>
    <xf numFmtId="2" fontId="34" fillId="0" borderId="15" xfId="0" applyNumberFormat="1" applyFont="1" applyFill="1" applyBorder="1" applyAlignment="1">
      <alignment horizontal="right" wrapText="1"/>
    </xf>
    <xf numFmtId="0" fontId="31" fillId="0" borderId="0" xfId="0" applyFont="1" applyFill="1" applyBorder="1" applyAlignment="1">
      <alignment horizontal="left" vertical="center"/>
    </xf>
    <xf numFmtId="0" fontId="35" fillId="0" borderId="0" xfId="0" applyFont="1" applyFill="1" applyBorder="1" applyAlignment="1">
      <alignment horizontal="left" vertical="center"/>
    </xf>
    <xf numFmtId="0" fontId="35" fillId="0" borderId="0" xfId="0" applyFont="1" applyFill="1" applyBorder="1" applyAlignment="1">
      <alignment horizontal="left" vertical="center" wrapText="1" indent="6"/>
    </xf>
    <xf numFmtId="0" fontId="31" fillId="0" borderId="0" xfId="0" applyFont="1" applyFill="1" applyBorder="1" applyAlignment="1">
      <alignment vertical="center"/>
    </xf>
    <xf numFmtId="0" fontId="35" fillId="0" borderId="0" xfId="0" applyFont="1" applyFill="1" applyBorder="1" applyAlignment="1">
      <alignment vertical="center"/>
    </xf>
    <xf numFmtId="0" fontId="34" fillId="0" borderId="24" xfId="118" applyFont="1" applyFill="1" applyBorder="1" applyAlignment="1" applyProtection="1">
      <alignment horizontal="center" vertical="center"/>
    </xf>
    <xf numFmtId="0" fontId="34" fillId="0" borderId="0" xfId="0" applyFont="1" applyFill="1" applyBorder="1" applyAlignment="1">
      <alignment vertical="top" wrapText="1"/>
    </xf>
    <xf numFmtId="0" fontId="35" fillId="0" borderId="0" xfId="0" applyFont="1" applyFill="1" applyBorder="1" applyAlignment="1">
      <alignment vertical="top" wrapText="1"/>
    </xf>
    <xf numFmtId="0" fontId="35" fillId="0" borderId="23" xfId="0" applyFont="1" applyFill="1" applyBorder="1" applyAlignment="1">
      <alignment horizontal="left" vertical="center" wrapText="1" indent="6"/>
    </xf>
    <xf numFmtId="0" fontId="34" fillId="0" borderId="15" xfId="0" applyFont="1" applyFill="1" applyBorder="1" applyAlignment="1">
      <alignment horizontal="right" wrapText="1"/>
    </xf>
    <xf numFmtId="0" fontId="34" fillId="0" borderId="0" xfId="0" applyFont="1" applyFill="1" applyBorder="1" applyAlignment="1">
      <alignment horizontal="right" wrapText="1"/>
    </xf>
    <xf numFmtId="1" fontId="34" fillId="0" borderId="15" xfId="0" applyNumberFormat="1" applyFont="1" applyFill="1" applyBorder="1" applyAlignment="1">
      <alignment horizontal="right" wrapText="1"/>
    </xf>
    <xf numFmtId="0" fontId="34" fillId="0" borderId="0" xfId="0" applyFont="1" applyFill="1" applyAlignment="1">
      <alignment horizontal="right" wrapText="1"/>
    </xf>
    <xf numFmtId="0" fontId="34" fillId="0" borderId="0" xfId="0" applyFont="1" applyBorder="1"/>
    <xf numFmtId="0" fontId="35" fillId="0" borderId="0" xfId="0" applyFont="1" applyFill="1" applyBorder="1" applyAlignment="1">
      <alignment horizontal="left" vertical="center" wrapText="1" indent="12"/>
    </xf>
    <xf numFmtId="0" fontId="35" fillId="0" borderId="0" xfId="0" applyNumberFormat="1" applyFont="1" applyFill="1" applyBorder="1" applyAlignment="1">
      <alignment vertical="center"/>
    </xf>
    <xf numFmtId="0" fontId="35" fillId="0" borderId="0" xfId="0" applyNumberFormat="1" applyFont="1" applyFill="1" applyBorder="1" applyAlignment="1">
      <alignment horizontal="left" vertical="center" wrapText="1" indent="6"/>
    </xf>
    <xf numFmtId="0" fontId="35" fillId="0" borderId="23" xfId="0" applyNumberFormat="1" applyFont="1" applyFill="1" applyBorder="1" applyAlignment="1">
      <alignment horizontal="left" vertical="center" wrapText="1" indent="6"/>
    </xf>
    <xf numFmtId="0" fontId="34" fillId="0" borderId="0" xfId="0" applyFont="1" applyFill="1" applyBorder="1" applyAlignment="1">
      <alignment horizontal="left" wrapText="1"/>
    </xf>
    <xf numFmtId="0" fontId="34" fillId="0" borderId="0" xfId="0" applyFont="1" applyFill="1" applyBorder="1"/>
    <xf numFmtId="0" fontId="35" fillId="0" borderId="0" xfId="0" applyFont="1" applyFill="1" applyAlignment="1">
      <alignment horizontal="justify" vertical="justify" wrapText="1"/>
    </xf>
    <xf numFmtId="0" fontId="34" fillId="0" borderId="0" xfId="0" applyFont="1" applyFill="1" applyBorder="1" applyAlignment="1">
      <alignment horizontal="left" vertical="top" wrapText="1"/>
    </xf>
    <xf numFmtId="0" fontId="34" fillId="0" borderId="0" xfId="0" applyFont="1" applyFill="1" applyBorder="1" applyAlignment="1">
      <alignment horizontal="left"/>
    </xf>
    <xf numFmtId="0" fontId="31" fillId="0" borderId="0" xfId="0" applyFont="1" applyFill="1" applyBorder="1" applyAlignment="1">
      <alignment horizontal="left"/>
    </xf>
    <xf numFmtId="0" fontId="31" fillId="0" borderId="0" xfId="91" applyFont="1" applyFill="1" applyBorder="1" applyAlignment="1">
      <alignment vertical="center"/>
    </xf>
    <xf numFmtId="0" fontId="34" fillId="0" borderId="0" xfId="91" applyFont="1" applyFill="1"/>
    <xf numFmtId="0" fontId="34" fillId="0" borderId="0" xfId="91" applyFont="1" applyFill="1" applyBorder="1"/>
    <xf numFmtId="0" fontId="35" fillId="0" borderId="0" xfId="91" applyFont="1" applyFill="1" applyBorder="1" applyAlignment="1">
      <alignment vertical="center" wrapText="1"/>
    </xf>
    <xf numFmtId="0" fontId="35" fillId="0" borderId="0" xfId="91" applyFont="1" applyFill="1" applyBorder="1" applyAlignment="1">
      <alignment horizontal="justify" vertical="center" wrapText="1"/>
    </xf>
    <xf numFmtId="0" fontId="35" fillId="0" borderId="23" xfId="91" applyFont="1" applyFill="1" applyBorder="1" applyAlignment="1">
      <alignment horizontal="justify" vertical="center" wrapText="1"/>
    </xf>
    <xf numFmtId="0" fontId="34" fillId="0" borderId="23" xfId="91" applyFont="1" applyFill="1" applyBorder="1" applyAlignment="1">
      <alignment horizontal="center" vertical="center" wrapText="1"/>
    </xf>
    <xf numFmtId="0" fontId="34" fillId="0" borderId="0" xfId="91" applyFont="1" applyFill="1" applyBorder="1" applyAlignment="1">
      <alignment wrapText="1"/>
    </xf>
    <xf numFmtId="0" fontId="31" fillId="0" borderId="0" xfId="0" applyFont="1" applyFill="1" applyBorder="1" applyAlignment="1">
      <alignment horizontal="left" vertical="center"/>
    </xf>
    <xf numFmtId="0" fontId="35" fillId="0" borderId="0" xfId="0" applyFont="1" applyFill="1" applyBorder="1" applyAlignment="1">
      <alignment horizontal="left" vertical="center" indent="6"/>
    </xf>
    <xf numFmtId="0" fontId="43" fillId="0" borderId="0" xfId="0" applyFont="1" applyBorder="1" applyAlignment="1">
      <alignment horizontal="center" vertical="center" wrapText="1"/>
    </xf>
    <xf numFmtId="0" fontId="35" fillId="0" borderId="0" xfId="0" applyFont="1" applyFill="1" applyBorder="1" applyAlignment="1">
      <alignment horizontal="justify" vertical="center" wrapText="1"/>
    </xf>
    <xf numFmtId="0" fontId="34" fillId="0" borderId="15" xfId="0" applyFont="1" applyFill="1" applyBorder="1" applyAlignment="1">
      <alignment horizontal="center" vertical="center" wrapText="1"/>
    </xf>
    <xf numFmtId="0" fontId="34" fillId="0" borderId="0" xfId="37" applyFont="1" applyAlignment="1" applyProtection="1">
      <alignment horizontal="left"/>
    </xf>
    <xf numFmtId="0" fontId="34" fillId="0" borderId="0" xfId="37" quotePrefix="1" applyFont="1" applyAlignment="1" applyProtection="1">
      <alignment horizontal="left"/>
    </xf>
    <xf numFmtId="0" fontId="35" fillId="0" borderId="23" xfId="0" applyFont="1" applyFill="1" applyBorder="1" applyAlignment="1">
      <alignment horizontal="justify" vertical="center" wrapText="1"/>
    </xf>
    <xf numFmtId="0" fontId="34" fillId="0" borderId="19" xfId="0" applyFont="1" applyFill="1" applyBorder="1" applyAlignment="1">
      <alignment horizontal="center" vertical="center" wrapText="1"/>
    </xf>
    <xf numFmtId="0" fontId="31" fillId="0" borderId="0" xfId="0" applyNumberFormat="1" applyFont="1" applyFill="1" applyBorder="1" applyAlignment="1">
      <alignment horizontal="left"/>
    </xf>
    <xf numFmtId="1" fontId="31" fillId="0" borderId="0" xfId="119" applyNumberFormat="1" applyFont="1" applyFill="1" applyBorder="1" applyAlignment="1">
      <alignment horizontal="right" wrapText="1"/>
    </xf>
    <xf numFmtId="2" fontId="31" fillId="0" borderId="0" xfId="119" applyNumberFormat="1" applyFont="1" applyFill="1" applyBorder="1" applyAlignment="1">
      <alignment horizontal="right" wrapText="1"/>
    </xf>
    <xf numFmtId="0" fontId="34" fillId="0" borderId="12"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34" fillId="0" borderId="0" xfId="37" applyFont="1" applyFill="1" applyAlignment="1" applyProtection="1">
      <alignment horizontal="left"/>
    </xf>
    <xf numFmtId="0" fontId="35" fillId="0" borderId="0" xfId="0" applyFont="1" applyFill="1" applyBorder="1" applyAlignment="1">
      <alignment horizontal="left"/>
    </xf>
    <xf numFmtId="0" fontId="34" fillId="0" borderId="0" xfId="51" applyFont="1" applyFill="1" applyAlignment="1">
      <alignment horizontal="left"/>
    </xf>
    <xf numFmtId="0" fontId="34" fillId="0" borderId="0" xfId="37" applyFont="1" applyFill="1" applyBorder="1" applyAlignment="1" applyProtection="1">
      <alignment horizontal="left"/>
    </xf>
    <xf numFmtId="0" fontId="59" fillId="0" borderId="0" xfId="0" applyFont="1" applyFill="1"/>
    <xf numFmtId="0" fontId="59" fillId="0" borderId="0" xfId="0" applyFont="1" applyFill="1" applyBorder="1"/>
    <xf numFmtId="0" fontId="59" fillId="0" borderId="0" xfId="0" applyFont="1" applyFill="1" applyBorder="1" applyAlignment="1">
      <alignment horizontal="left" vertical="center" indent="6"/>
    </xf>
    <xf numFmtId="0" fontId="59" fillId="0" borderId="24" xfId="37" applyFont="1" applyFill="1" applyBorder="1" applyAlignment="1" applyProtection="1">
      <alignment horizontal="center" vertical="center"/>
    </xf>
    <xf numFmtId="0" fontId="59" fillId="0" borderId="19" xfId="0" applyFont="1" applyFill="1" applyBorder="1" applyAlignment="1">
      <alignment wrapText="1"/>
    </xf>
    <xf numFmtId="0" fontId="34" fillId="0" borderId="17" xfId="0" applyNumberFormat="1" applyFont="1" applyFill="1" applyBorder="1" applyAlignment="1">
      <alignment wrapText="1"/>
    </xf>
    <xf numFmtId="169" fontId="34" fillId="0" borderId="17" xfId="0" applyNumberFormat="1" applyFont="1" applyFill="1" applyBorder="1" applyAlignment="1">
      <alignment wrapText="1"/>
    </xf>
    <xf numFmtId="0" fontId="34" fillId="0" borderId="15" xfId="0" applyFont="1" applyFill="1" applyBorder="1" applyAlignment="1">
      <alignment wrapText="1"/>
    </xf>
    <xf numFmtId="1" fontId="34" fillId="0" borderId="15" xfId="0" applyNumberFormat="1" applyFont="1" applyFill="1" applyBorder="1" applyAlignment="1">
      <alignment wrapText="1"/>
    </xf>
    <xf numFmtId="169" fontId="31" fillId="0" borderId="18" xfId="0" applyNumberFormat="1" applyFont="1" applyFill="1" applyBorder="1" applyAlignment="1">
      <alignment wrapText="1"/>
    </xf>
    <xf numFmtId="169" fontId="34" fillId="0" borderId="22" xfId="91" applyNumberFormat="1" applyFont="1" applyFill="1" applyBorder="1" applyAlignment="1">
      <alignment horizontal="left" wrapText="1"/>
    </xf>
    <xf numFmtId="169" fontId="34" fillId="0" borderId="0" xfId="91" applyNumberFormat="1" applyFont="1" applyFill="1" applyBorder="1" applyAlignment="1">
      <alignment horizontal="left" wrapText="1"/>
    </xf>
    <xf numFmtId="0" fontId="34" fillId="0" borderId="0" xfId="91" applyFont="1" applyFill="1" applyBorder="1" applyAlignment="1">
      <alignment horizontal="left" wrapText="1"/>
    </xf>
    <xf numFmtId="169" fontId="34" fillId="0" borderId="0" xfId="91" applyNumberFormat="1" applyFont="1" applyFill="1" applyBorder="1" applyAlignment="1">
      <alignment horizontal="left"/>
    </xf>
    <xf numFmtId="0" fontId="34" fillId="0" borderId="26" xfId="91" applyFont="1" applyFill="1" applyBorder="1" applyAlignment="1">
      <alignment horizontal="center" vertical="center" wrapText="1"/>
    </xf>
    <xf numFmtId="0" fontId="34" fillId="0" borderId="20" xfId="91" applyFont="1" applyFill="1" applyBorder="1" applyAlignment="1">
      <alignment horizontal="center" vertical="center" wrapText="1"/>
    </xf>
    <xf numFmtId="0" fontId="34" fillId="0" borderId="13" xfId="91" applyFont="1" applyFill="1" applyBorder="1" applyAlignment="1">
      <alignment horizontal="center" vertical="center"/>
    </xf>
    <xf numFmtId="0" fontId="34" fillId="0" borderId="19" xfId="91" applyFont="1" applyFill="1" applyBorder="1" applyAlignment="1">
      <alignment horizontal="center" wrapText="1"/>
    </xf>
    <xf numFmtId="0" fontId="34" fillId="0" borderId="0" xfId="0" applyFont="1" applyFill="1" applyBorder="1" applyAlignment="1">
      <alignment horizontal="center" vertical="center" wrapText="1"/>
    </xf>
    <xf numFmtId="0" fontId="34" fillId="0" borderId="0" xfId="0" applyFont="1" applyFill="1" applyBorder="1" applyAlignment="1">
      <alignment horizontal="center" vertical="center"/>
    </xf>
    <xf numFmtId="0" fontId="34" fillId="0" borderId="16" xfId="0" applyFont="1" applyFill="1" applyBorder="1" applyAlignment="1">
      <alignment horizontal="center" vertical="center" wrapText="1"/>
    </xf>
    <xf numFmtId="0" fontId="34" fillId="0" borderId="11" xfId="0" applyFont="1" applyFill="1" applyBorder="1" applyAlignment="1">
      <alignment horizontal="center" vertical="center" wrapText="1"/>
    </xf>
    <xf numFmtId="169" fontId="34" fillId="0" borderId="18" xfId="0" applyNumberFormat="1" applyFont="1" applyFill="1" applyBorder="1" applyAlignment="1">
      <alignment horizontal="left"/>
    </xf>
    <xf numFmtId="169" fontId="34" fillId="0" borderId="17" xfId="0" applyNumberFormat="1" applyFont="1" applyFill="1" applyBorder="1" applyAlignment="1">
      <alignment horizontal="left"/>
    </xf>
    <xf numFmtId="0" fontId="59" fillId="0" borderId="0" xfId="91" applyFont="1" applyFill="1" applyBorder="1" applyAlignment="1">
      <alignment horizontal="left" vertical="center" indent="6"/>
    </xf>
    <xf numFmtId="0" fontId="59" fillId="0" borderId="19" xfId="91" applyFont="1" applyFill="1" applyBorder="1" applyAlignment="1">
      <alignment wrapText="1"/>
    </xf>
    <xf numFmtId="0" fontId="59" fillId="0" borderId="19" xfId="91" applyFont="1" applyFill="1" applyBorder="1" applyAlignment="1"/>
    <xf numFmtId="0" fontId="34" fillId="0" borderId="15" xfId="91" applyFont="1" applyFill="1" applyBorder="1" applyAlignment="1">
      <alignment horizontal="center" wrapText="1"/>
    </xf>
    <xf numFmtId="0" fontId="34" fillId="0" borderId="14" xfId="91" applyFont="1" applyFill="1" applyBorder="1" applyAlignment="1">
      <alignment horizontal="center" wrapText="1"/>
    </xf>
    <xf numFmtId="0" fontId="58" fillId="0" borderId="15"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31" fillId="0" borderId="0" xfId="0" applyFont="1" applyFill="1" applyAlignment="1"/>
    <xf numFmtId="0" fontId="35" fillId="0" borderId="0" xfId="0" applyFont="1" applyFill="1" applyAlignment="1"/>
    <xf numFmtId="0" fontId="35" fillId="0" borderId="0" xfId="0" applyFont="1" applyFill="1" applyAlignment="1">
      <alignment horizontal="left"/>
    </xf>
    <xf numFmtId="169" fontId="34" fillId="0" borderId="22" xfId="0" applyNumberFormat="1" applyFont="1" applyFill="1" applyBorder="1" applyAlignment="1">
      <alignment horizontal="left" wrapText="1"/>
    </xf>
    <xf numFmtId="0" fontId="34" fillId="0" borderId="0" xfId="0" applyNumberFormat="1" applyFont="1" applyFill="1" applyBorder="1" applyAlignment="1">
      <alignment horizontal="left" wrapText="1"/>
    </xf>
    <xf numFmtId="169" fontId="34" fillId="0" borderId="0" xfId="0" applyNumberFormat="1" applyFont="1" applyFill="1" applyBorder="1" applyAlignment="1">
      <alignment horizontal="left" wrapText="1"/>
    </xf>
    <xf numFmtId="169" fontId="34" fillId="0" borderId="0" xfId="0" applyNumberFormat="1" applyFont="1" applyFill="1" applyBorder="1" applyAlignment="1">
      <alignment horizontal="left" wrapText="1" indent="1"/>
    </xf>
    <xf numFmtId="1" fontId="34" fillId="0" borderId="0" xfId="0" applyNumberFormat="1" applyFont="1" applyFill="1"/>
    <xf numFmtId="0" fontId="59" fillId="0" borderId="0" xfId="0" applyFont="1" applyFill="1" applyAlignment="1">
      <alignment horizontal="left" indent="6"/>
    </xf>
    <xf numFmtId="0" fontId="34" fillId="0" borderId="19" xfId="0" applyFont="1" applyFill="1" applyBorder="1" applyAlignment="1">
      <alignment wrapText="1"/>
    </xf>
    <xf numFmtId="0" fontId="59" fillId="0" borderId="16" xfId="0" applyFont="1" applyFill="1" applyBorder="1" applyAlignment="1">
      <alignment wrapText="1"/>
    </xf>
    <xf numFmtId="0" fontId="59" fillId="0" borderId="19" xfId="0" applyFont="1" applyFill="1" applyBorder="1" applyAlignment="1">
      <alignment horizontal="left" wrapText="1" indent="1"/>
    </xf>
    <xf numFmtId="0" fontId="35" fillId="0" borderId="0" xfId="0" applyFont="1" applyFill="1" applyBorder="1" applyAlignment="1">
      <alignment horizontal="left" indent="6"/>
    </xf>
    <xf numFmtId="0" fontId="35" fillId="0" borderId="0" xfId="0" applyFont="1" applyFill="1" applyBorder="1" applyAlignment="1"/>
    <xf numFmtId="0" fontId="34" fillId="0" borderId="0" xfId="0" applyFont="1" applyFill="1" applyAlignment="1">
      <alignment horizontal="center" wrapText="1"/>
    </xf>
    <xf numFmtId="169" fontId="31" fillId="0" borderId="17" xfId="0" applyNumberFormat="1" applyFont="1" applyFill="1" applyBorder="1" applyAlignment="1">
      <alignment wrapText="1"/>
    </xf>
    <xf numFmtId="165" fontId="34" fillId="0" borderId="0" xfId="0" applyNumberFormat="1" applyFont="1" applyFill="1"/>
    <xf numFmtId="0" fontId="34" fillId="0" borderId="0" xfId="0" applyFont="1" applyFill="1" applyAlignment="1">
      <alignment horizontal="center"/>
    </xf>
    <xf numFmtId="0" fontId="34" fillId="0" borderId="17" xfId="0" applyFont="1" applyFill="1" applyBorder="1" applyAlignment="1">
      <alignment wrapText="1"/>
    </xf>
    <xf numFmtId="169" fontId="31" fillId="0" borderId="0" xfId="0" applyNumberFormat="1" applyFont="1" applyFill="1" applyBorder="1" applyAlignment="1">
      <alignment wrapText="1"/>
    </xf>
    <xf numFmtId="169" fontId="34" fillId="0" borderId="0" xfId="0" applyNumberFormat="1" applyFont="1" applyFill="1" applyBorder="1" applyAlignment="1">
      <alignment wrapText="1"/>
    </xf>
    <xf numFmtId="0" fontId="59" fillId="0" borderId="0" xfId="0" applyFont="1" applyFill="1" applyBorder="1" applyAlignment="1">
      <alignment horizontal="left" indent="6"/>
    </xf>
    <xf numFmtId="0" fontId="31" fillId="0" borderId="0" xfId="0" applyFont="1" applyFill="1" applyBorder="1" applyAlignment="1">
      <alignment horizontal="justify" wrapText="1"/>
    </xf>
    <xf numFmtId="0" fontId="35" fillId="0" borderId="23" xfId="0" applyFont="1" applyFill="1" applyBorder="1" applyAlignment="1">
      <alignment horizontal="justify" wrapText="1"/>
    </xf>
    <xf numFmtId="0" fontId="31" fillId="0" borderId="18" xfId="0" applyFont="1" applyFill="1" applyBorder="1" applyAlignment="1">
      <alignment vertical="top" wrapText="1"/>
    </xf>
    <xf numFmtId="0" fontId="31" fillId="0" borderId="0" xfId="0" applyFont="1" applyFill="1" applyBorder="1"/>
    <xf numFmtId="0" fontId="31" fillId="0" borderId="17" xfId="0" applyNumberFormat="1" applyFont="1" applyFill="1" applyBorder="1" applyAlignment="1">
      <alignment wrapText="1"/>
    </xf>
    <xf numFmtId="169" fontId="31" fillId="0" borderId="17" xfId="0" applyNumberFormat="1" applyFont="1" applyFill="1" applyBorder="1" applyAlignment="1">
      <alignment horizontal="left" wrapText="1" indent="1"/>
    </xf>
    <xf numFmtId="2" fontId="31" fillId="0" borderId="15" xfId="115" applyNumberFormat="1" applyFont="1" applyFill="1" applyBorder="1" applyAlignment="1">
      <alignment horizontal="right"/>
    </xf>
    <xf numFmtId="0" fontId="35" fillId="0" borderId="0" xfId="0" applyFont="1" applyFill="1" applyBorder="1"/>
    <xf numFmtId="169" fontId="34" fillId="0" borderId="17" xfId="0" applyNumberFormat="1" applyFont="1" applyFill="1" applyBorder="1" applyAlignment="1">
      <alignment horizontal="left" wrapText="1" indent="1"/>
    </xf>
    <xf numFmtId="0" fontId="34" fillId="0" borderId="17" xfId="0" applyFont="1" applyFill="1" applyBorder="1" applyAlignment="1">
      <alignment horizontal="left" wrapText="1" indent="1"/>
    </xf>
    <xf numFmtId="169" fontId="34" fillId="0" borderId="17" xfId="0" applyNumberFormat="1" applyFont="1" applyFill="1" applyBorder="1" applyAlignment="1">
      <alignment horizontal="left" wrapText="1" indent="2"/>
    </xf>
    <xf numFmtId="0" fontId="37" fillId="0" borderId="0" xfId="0" applyFont="1" applyFill="1" applyBorder="1"/>
    <xf numFmtId="0" fontId="34" fillId="0" borderId="0" xfId="0" applyFont="1" applyFill="1" applyBorder="1" applyAlignment="1">
      <alignment horizontal="right" vertical="top" wrapText="1"/>
    </xf>
    <xf numFmtId="0" fontId="34" fillId="0" borderId="0" xfId="0" applyFont="1" applyFill="1" applyAlignment="1">
      <alignment vertical="center" wrapText="1"/>
    </xf>
    <xf numFmtId="0" fontId="35" fillId="0" borderId="0" xfId="0" applyFont="1" applyFill="1" applyAlignment="1">
      <alignment wrapText="1"/>
    </xf>
    <xf numFmtId="0" fontId="59" fillId="0" borderId="17" xfId="0" applyFont="1" applyFill="1" applyBorder="1" applyAlignment="1">
      <alignment vertical="top" wrapText="1"/>
    </xf>
    <xf numFmtId="0" fontId="59" fillId="0" borderId="17" xfId="0" applyFont="1" applyFill="1" applyBorder="1" applyAlignment="1">
      <alignment wrapText="1"/>
    </xf>
    <xf numFmtId="0" fontId="59" fillId="0" borderId="17" xfId="0" applyFont="1" applyFill="1" applyBorder="1" applyAlignment="1">
      <alignment horizontal="left" wrapText="1" indent="1"/>
    </xf>
    <xf numFmtId="0" fontId="61" fillId="0" borderId="17" xfId="0" applyFont="1" applyFill="1" applyBorder="1" applyAlignment="1">
      <alignment wrapText="1"/>
    </xf>
    <xf numFmtId="0" fontId="34" fillId="0" borderId="17" xfId="0" applyNumberFormat="1" applyFont="1" applyFill="1" applyBorder="1" applyAlignment="1">
      <alignment horizontal="left" wrapText="1" indent="1"/>
    </xf>
    <xf numFmtId="0" fontId="59" fillId="0" borderId="17" xfId="0" applyNumberFormat="1" applyFont="1" applyFill="1" applyBorder="1" applyAlignment="1">
      <alignment horizontal="left" wrapText="1" indent="1"/>
    </xf>
    <xf numFmtId="0" fontId="59" fillId="0" borderId="0" xfId="0" applyFont="1" applyFill="1" applyBorder="1" applyAlignment="1">
      <alignment wrapText="1"/>
    </xf>
    <xf numFmtId="0" fontId="34" fillId="0" borderId="15" xfId="0" applyFont="1" applyFill="1" applyBorder="1"/>
    <xf numFmtId="0" fontId="34" fillId="0" borderId="19" xfId="0" applyFont="1" applyFill="1" applyBorder="1"/>
    <xf numFmtId="0" fontId="31" fillId="0" borderId="18" xfId="0" applyFont="1" applyFill="1" applyBorder="1" applyAlignment="1">
      <alignment wrapText="1"/>
    </xf>
    <xf numFmtId="0" fontId="31" fillId="0" borderId="0" xfId="0" applyFont="1" applyFill="1" applyBorder="1" applyAlignment="1">
      <alignment wrapText="1"/>
    </xf>
    <xf numFmtId="0" fontId="34" fillId="0" borderId="0" xfId="0" applyFont="1" applyFill="1" applyBorder="1" applyAlignment="1">
      <alignment horizontal="left" wrapText="1" indent="1"/>
    </xf>
    <xf numFmtId="0" fontId="31" fillId="0" borderId="0" xfId="0" applyFont="1" applyFill="1" applyBorder="1" applyAlignment="1">
      <alignment horizontal="right" vertical="top" wrapText="1"/>
    </xf>
    <xf numFmtId="0" fontId="35" fillId="0" borderId="0" xfId="0" applyFont="1" applyFill="1" applyBorder="1" applyAlignment="1">
      <alignment vertical="center" wrapText="1"/>
    </xf>
    <xf numFmtId="0" fontId="34" fillId="0" borderId="0" xfId="0" applyFont="1" applyFill="1" applyBorder="1" applyAlignment="1">
      <alignment vertical="center" wrapText="1"/>
    </xf>
    <xf numFmtId="0" fontId="53" fillId="0" borderId="0" xfId="51" applyFont="1" applyFill="1" applyBorder="1"/>
    <xf numFmtId="0" fontId="54" fillId="0" borderId="0" xfId="51" applyFont="1" applyFill="1" applyBorder="1"/>
    <xf numFmtId="0" fontId="34" fillId="0" borderId="0" xfId="51" applyFont="1" applyFill="1" applyBorder="1"/>
    <xf numFmtId="2" fontId="34" fillId="0" borderId="24" xfId="37" applyNumberFormat="1" applyFont="1" applyFill="1" applyBorder="1" applyAlignment="1" applyProtection="1">
      <alignment horizontal="center" vertical="center"/>
    </xf>
    <xf numFmtId="0" fontId="35" fillId="0" borderId="0" xfId="51" applyFont="1" applyFill="1" applyBorder="1" applyAlignment="1">
      <alignment horizontal="left" vertical="center" wrapText="1" indent="6"/>
    </xf>
    <xf numFmtId="169" fontId="31" fillId="0" borderId="18" xfId="51" applyNumberFormat="1" applyFont="1" applyFill="1" applyBorder="1" applyAlignment="1">
      <alignment horizontal="left" vertical="center" wrapText="1"/>
    </xf>
    <xf numFmtId="169" fontId="34" fillId="0" borderId="17" xfId="51" applyNumberFormat="1" applyFont="1" applyFill="1" applyBorder="1" applyAlignment="1">
      <alignment horizontal="left" wrapText="1"/>
    </xf>
    <xf numFmtId="0" fontId="34" fillId="0" borderId="0" xfId="51" applyFont="1" applyFill="1" applyBorder="1" applyAlignment="1">
      <alignment horizontal="right"/>
    </xf>
    <xf numFmtId="4" fontId="31" fillId="0" borderId="0" xfId="51" applyNumberFormat="1" applyFont="1" applyFill="1" applyBorder="1"/>
    <xf numFmtId="0" fontId="40" fillId="0" borderId="0" xfId="51" applyFont="1" applyFill="1" applyBorder="1"/>
    <xf numFmtId="0" fontId="41" fillId="0" borderId="0" xfId="51" applyFont="1" applyFill="1" applyBorder="1"/>
    <xf numFmtId="2" fontId="41" fillId="0" borderId="0" xfId="51" applyNumberFormat="1" applyFont="1" applyFill="1" applyBorder="1"/>
    <xf numFmtId="2" fontId="31" fillId="0" borderId="0" xfId="51" applyNumberFormat="1" applyFont="1" applyFill="1" applyBorder="1"/>
    <xf numFmtId="0" fontId="38" fillId="0" borderId="0" xfId="51" applyFont="1" applyFill="1" applyBorder="1" applyAlignment="1">
      <alignment horizontal="right"/>
    </xf>
    <xf numFmtId="0" fontId="35" fillId="0" borderId="0" xfId="51" applyFont="1" applyFill="1" applyBorder="1"/>
    <xf numFmtId="4" fontId="34" fillId="0" borderId="0" xfId="0" applyNumberFormat="1" applyFont="1" applyFill="1" applyBorder="1"/>
    <xf numFmtId="0" fontId="54" fillId="0" borderId="0" xfId="0" applyFont="1" applyFill="1" applyBorder="1"/>
    <xf numFmtId="0" fontId="59" fillId="0" borderId="0" xfId="51" applyFont="1" applyFill="1" applyBorder="1" applyAlignment="1">
      <alignment horizontal="left" indent="6"/>
    </xf>
    <xf numFmtId="0" fontId="59" fillId="0" borderId="0" xfId="51" applyFont="1" applyFill="1" applyBorder="1"/>
    <xf numFmtId="2" fontId="61" fillId="0" borderId="0" xfId="51" applyNumberFormat="1" applyFont="1" applyFill="1" applyBorder="1"/>
    <xf numFmtId="0" fontId="59" fillId="0" borderId="0" xfId="0" applyFont="1" applyFill="1" applyAlignment="1">
      <alignment wrapText="1"/>
    </xf>
    <xf numFmtId="0" fontId="35" fillId="0" borderId="0" xfId="0" applyFont="1" applyFill="1" applyBorder="1" applyAlignment="1">
      <alignment horizontal="left" wrapText="1" indent="6"/>
    </xf>
    <xf numFmtId="0" fontId="35" fillId="0" borderId="23" xfId="0" applyFont="1" applyFill="1" applyBorder="1" applyAlignment="1">
      <alignment horizontal="left" wrapText="1" indent="6"/>
    </xf>
    <xf numFmtId="0" fontId="34" fillId="0" borderId="0" xfId="0" applyFont="1" applyFill="1" applyBorder="1" applyAlignment="1">
      <alignment horizontal="left" wrapText="1" indent="4"/>
    </xf>
    <xf numFmtId="0" fontId="34" fillId="0" borderId="0" xfId="0" applyFont="1" applyFill="1" applyBorder="1" applyAlignment="1">
      <alignment horizontal="left" wrapText="1" indent="5"/>
    </xf>
    <xf numFmtId="169" fontId="34" fillId="0" borderId="0" xfId="0" applyNumberFormat="1" applyFont="1" applyFill="1" applyBorder="1" applyAlignment="1">
      <alignment horizontal="left" wrapText="1" indent="4"/>
    </xf>
    <xf numFmtId="169" fontId="31" fillId="0" borderId="0" xfId="0" applyNumberFormat="1" applyFont="1" applyFill="1" applyBorder="1" applyAlignment="1">
      <alignment horizontal="left" wrapText="1" indent="1"/>
    </xf>
    <xf numFmtId="0" fontId="59" fillId="0" borderId="0" xfId="0" applyFont="1" applyFill="1" applyBorder="1" applyAlignment="1">
      <alignment horizontal="left" wrapText="1" indent="1"/>
    </xf>
    <xf numFmtId="0" fontId="31" fillId="0" borderId="0" xfId="0" applyFont="1" applyFill="1" applyBorder="1" applyAlignment="1">
      <alignment horizontal="left" wrapText="1"/>
    </xf>
    <xf numFmtId="0" fontId="61" fillId="0" borderId="0" xfId="0" applyFont="1" applyFill="1" applyBorder="1" applyAlignment="1">
      <alignment horizontal="left" wrapText="1"/>
    </xf>
    <xf numFmtId="169" fontId="31" fillId="0" borderId="0" xfId="0" applyNumberFormat="1" applyFont="1" applyFill="1" applyBorder="1" applyAlignment="1">
      <alignment horizontal="left" wrapText="1"/>
    </xf>
    <xf numFmtId="49" fontId="31" fillId="0" borderId="0" xfId="0" applyNumberFormat="1" applyFont="1" applyFill="1" applyBorder="1" applyAlignment="1">
      <alignment horizontal="left" wrapText="1"/>
    </xf>
    <xf numFmtId="0" fontId="31" fillId="0" borderId="0" xfId="0" applyNumberFormat="1" applyFont="1" applyFill="1" applyBorder="1" applyAlignment="1">
      <alignment horizontal="left" wrapText="1"/>
    </xf>
    <xf numFmtId="167" fontId="31" fillId="0" borderId="0" xfId="0" applyNumberFormat="1" applyFont="1" applyFill="1" applyAlignment="1"/>
    <xf numFmtId="0" fontId="35" fillId="0" borderId="23" xfId="0" applyFont="1" applyFill="1" applyBorder="1" applyAlignment="1">
      <alignment horizontal="left" indent="6"/>
    </xf>
    <xf numFmtId="167" fontId="35" fillId="0" borderId="23" xfId="0" applyNumberFormat="1" applyFont="1" applyFill="1" applyBorder="1" applyAlignment="1">
      <alignment horizontal="left" indent="6"/>
    </xf>
    <xf numFmtId="167" fontId="34" fillId="0" borderId="11" xfId="0" applyNumberFormat="1" applyFont="1" applyFill="1" applyBorder="1" applyAlignment="1">
      <alignment horizontal="center" vertical="center" wrapText="1"/>
    </xf>
    <xf numFmtId="0" fontId="34" fillId="0" borderId="0" xfId="0" applyNumberFormat="1" applyFont="1" applyFill="1" applyBorder="1" applyAlignment="1">
      <alignment wrapText="1"/>
    </xf>
    <xf numFmtId="167" fontId="34" fillId="0" borderId="0" xfId="0" applyNumberFormat="1" applyFont="1" applyFill="1" applyBorder="1"/>
    <xf numFmtId="2" fontId="34" fillId="0" borderId="0" xfId="0" applyNumberFormat="1" applyFont="1" applyFill="1" applyBorder="1"/>
    <xf numFmtId="0" fontId="34" fillId="0" borderId="0" xfId="0" applyFont="1" applyFill="1" applyBorder="1" applyAlignment="1">
      <alignment horizontal="right"/>
    </xf>
    <xf numFmtId="164" fontId="34" fillId="0" borderId="0" xfId="0" applyNumberFormat="1" applyFont="1" applyFill="1" applyBorder="1"/>
    <xf numFmtId="0" fontId="59" fillId="0" borderId="0" xfId="0" applyFont="1" applyFill="1" applyBorder="1" applyAlignment="1"/>
    <xf numFmtId="0" fontId="65" fillId="0" borderId="0" xfId="0" applyFont="1"/>
    <xf numFmtId="0" fontId="38" fillId="0" borderId="0" xfId="0" applyFont="1" applyFill="1" applyBorder="1"/>
    <xf numFmtId="0" fontId="35" fillId="0" borderId="0" xfId="118" applyFont="1" applyFill="1" applyBorder="1" applyAlignment="1" applyProtection="1">
      <alignment horizontal="center" vertical="center"/>
    </xf>
    <xf numFmtId="169" fontId="34" fillId="0" borderId="18" xfId="0" applyNumberFormat="1" applyFont="1" applyFill="1" applyBorder="1" applyAlignment="1">
      <alignment wrapText="1"/>
    </xf>
    <xf numFmtId="169" fontId="34" fillId="0" borderId="0" xfId="0" applyNumberFormat="1" applyFont="1" applyFill="1" applyBorder="1"/>
    <xf numFmtId="0" fontId="59" fillId="0" borderId="24" xfId="118" applyFont="1" applyFill="1" applyBorder="1" applyAlignment="1" applyProtection="1">
      <alignment horizontal="center" vertical="center"/>
    </xf>
    <xf numFmtId="0" fontId="59" fillId="0" borderId="0" xfId="0" applyFont="1" applyFill="1" applyBorder="1" applyAlignment="1">
      <alignment horizontal="left" wrapText="1"/>
    </xf>
    <xf numFmtId="0" fontId="34" fillId="0" borderId="0" xfId="0" applyFont="1" applyFill="1" applyBorder="1" applyAlignment="1">
      <alignment horizontal="left" indent="1"/>
    </xf>
    <xf numFmtId="0" fontId="59" fillId="0" borderId="0" xfId="0" applyFont="1" applyFill="1" applyBorder="1" applyAlignment="1">
      <alignment horizontal="left" indent="1"/>
    </xf>
    <xf numFmtId="0" fontId="31" fillId="0" borderId="0" xfId="0" applyFont="1" applyFill="1" applyBorder="1" applyAlignment="1"/>
    <xf numFmtId="2" fontId="34" fillId="0" borderId="15" xfId="0" applyNumberFormat="1" applyFont="1" applyFill="1" applyBorder="1" applyAlignment="1">
      <alignment horizontal="right"/>
    </xf>
    <xf numFmtId="2" fontId="34" fillId="0" borderId="19" xfId="0" applyNumberFormat="1" applyFont="1" applyFill="1" applyBorder="1" applyAlignment="1">
      <alignment horizontal="right"/>
    </xf>
    <xf numFmtId="2" fontId="34" fillId="0" borderId="0" xfId="0" applyNumberFormat="1" applyFont="1" applyFill="1" applyBorder="1" applyAlignment="1"/>
    <xf numFmtId="2" fontId="34" fillId="0" borderId="19" xfId="0" applyNumberFormat="1" applyFont="1" applyFill="1" applyBorder="1" applyAlignment="1">
      <alignment horizontal="right" wrapText="1"/>
    </xf>
    <xf numFmtId="0" fontId="51" fillId="0" borderId="0" xfId="0" applyFont="1" applyFill="1" applyBorder="1" applyAlignment="1">
      <alignment wrapText="1"/>
    </xf>
    <xf numFmtId="0" fontId="53" fillId="0" borderId="0" xfId="0" applyFont="1" applyFill="1" applyAlignment="1"/>
    <xf numFmtId="0" fontId="54" fillId="0" borderId="24" xfId="37" applyFont="1" applyFill="1" applyBorder="1" applyAlignment="1" applyProtection="1">
      <alignment horizontal="center" vertical="center"/>
    </xf>
    <xf numFmtId="0" fontId="54" fillId="0" borderId="0" xfId="0" applyFont="1" applyFill="1"/>
    <xf numFmtId="0" fontId="55" fillId="0" borderId="0" xfId="0" applyFont="1" applyFill="1" applyBorder="1" applyAlignment="1"/>
    <xf numFmtId="0" fontId="55" fillId="0" borderId="0" xfId="0" applyFont="1" applyFill="1" applyBorder="1" applyAlignment="1">
      <alignment horizontal="left" wrapText="1" indent="6"/>
    </xf>
    <xf numFmtId="0" fontId="55" fillId="0" borderId="23" xfId="0" applyFont="1" applyFill="1" applyBorder="1" applyAlignment="1">
      <alignment horizontal="left" wrapText="1" indent="6"/>
    </xf>
    <xf numFmtId="0" fontId="55" fillId="0" borderId="0" xfId="37" applyFont="1" applyFill="1" applyBorder="1" applyAlignment="1" applyProtection="1">
      <alignment horizontal="center" vertical="center"/>
    </xf>
    <xf numFmtId="0" fontId="54" fillId="0" borderId="14" xfId="0" applyFont="1" applyFill="1" applyBorder="1" applyAlignment="1">
      <alignment horizontal="center" vertical="center" wrapText="1"/>
    </xf>
    <xf numFmtId="0" fontId="54" fillId="0" borderId="18" xfId="0" applyFont="1" applyFill="1" applyBorder="1" applyAlignment="1">
      <alignment horizontal="center" vertical="center" wrapText="1"/>
    </xf>
    <xf numFmtId="169" fontId="53" fillId="0" borderId="18" xfId="0" applyNumberFormat="1" applyFont="1" applyFill="1" applyBorder="1" applyAlignment="1">
      <alignment wrapText="1"/>
    </xf>
    <xf numFmtId="0" fontId="54" fillId="0" borderId="15" xfId="0" applyFont="1" applyFill="1" applyBorder="1" applyAlignment="1"/>
    <xf numFmtId="165" fontId="54" fillId="0" borderId="15" xfId="0" applyNumberFormat="1" applyFont="1" applyFill="1" applyBorder="1" applyAlignment="1"/>
    <xf numFmtId="165" fontId="54" fillId="0" borderId="19" xfId="0" applyNumberFormat="1" applyFont="1" applyFill="1" applyBorder="1" applyAlignment="1"/>
    <xf numFmtId="0" fontId="54" fillId="0" borderId="17" xfId="0" applyFont="1" applyFill="1" applyBorder="1" applyAlignment="1">
      <alignment wrapText="1"/>
    </xf>
    <xf numFmtId="0" fontId="54" fillId="0" borderId="15" xfId="0" applyFont="1" applyFill="1" applyBorder="1" applyAlignment="1">
      <alignment horizontal="right" wrapText="1"/>
    </xf>
    <xf numFmtId="165" fontId="54" fillId="0" borderId="15" xfId="0" applyNumberFormat="1" applyFont="1" applyFill="1" applyBorder="1" applyAlignment="1">
      <alignment horizontal="right" wrapText="1"/>
    </xf>
    <xf numFmtId="165" fontId="54" fillId="0" borderId="19" xfId="0" applyNumberFormat="1" applyFont="1" applyFill="1" applyBorder="1" applyAlignment="1">
      <alignment horizontal="right" wrapText="1"/>
    </xf>
    <xf numFmtId="169" fontId="54" fillId="0" borderId="17" xfId="0" applyNumberFormat="1" applyFont="1" applyFill="1" applyBorder="1" applyAlignment="1">
      <alignment horizontal="left" wrapText="1" indent="2"/>
    </xf>
    <xf numFmtId="0" fontId="59" fillId="0" borderId="17" xfId="0" applyFont="1" applyFill="1" applyBorder="1" applyAlignment="1">
      <alignment horizontal="left" wrapText="1" indent="2"/>
    </xf>
    <xf numFmtId="0" fontId="31" fillId="0" borderId="0" xfId="0" applyFont="1" applyFill="1" applyAlignment="1">
      <alignment horizontal="left"/>
    </xf>
    <xf numFmtId="169" fontId="34" fillId="0" borderId="17" xfId="0" applyNumberFormat="1" applyFont="1" applyFill="1" applyBorder="1" applyAlignment="1">
      <alignment horizontal="left" wrapText="1"/>
    </xf>
    <xf numFmtId="0" fontId="34" fillId="0" borderId="17" xfId="0" applyNumberFormat="1" applyFont="1" applyFill="1" applyBorder="1" applyAlignment="1">
      <alignment horizontal="left" wrapText="1"/>
    </xf>
    <xf numFmtId="2" fontId="34" fillId="0" borderId="0" xfId="0" applyNumberFormat="1" applyFont="1" applyFill="1" applyBorder="1" applyAlignment="1">
      <alignment horizontal="right" wrapText="1"/>
    </xf>
    <xf numFmtId="165" fontId="34" fillId="0" borderId="15" xfId="0" applyNumberFormat="1" applyFont="1" applyFill="1" applyBorder="1" applyAlignment="1">
      <alignment horizontal="right" wrapText="1"/>
    </xf>
    <xf numFmtId="165" fontId="34" fillId="0" borderId="0" xfId="0" applyNumberFormat="1" applyFont="1" applyFill="1" applyBorder="1"/>
    <xf numFmtId="165" fontId="31" fillId="0" borderId="0" xfId="0" applyNumberFormat="1" applyFont="1" applyFill="1" applyBorder="1" applyAlignment="1">
      <alignment horizontal="left"/>
    </xf>
    <xf numFmtId="165" fontId="34" fillId="0" borderId="0" xfId="0" applyNumberFormat="1" applyFont="1" applyFill="1" applyBorder="1" applyAlignment="1">
      <alignment wrapText="1"/>
    </xf>
    <xf numFmtId="165" fontId="34" fillId="0" borderId="24" xfId="37" applyNumberFormat="1" applyFont="1" applyFill="1" applyBorder="1" applyAlignment="1" applyProtection="1">
      <alignment horizontal="center" vertical="center"/>
    </xf>
    <xf numFmtId="165" fontId="35" fillId="0" borderId="0" xfId="0" applyNumberFormat="1" applyFont="1" applyFill="1" applyBorder="1" applyAlignment="1">
      <alignment horizontal="left" indent="6"/>
    </xf>
    <xf numFmtId="165" fontId="35" fillId="0" borderId="0" xfId="0" applyNumberFormat="1" applyFont="1" applyFill="1" applyBorder="1" applyAlignment="1">
      <alignment horizontal="left"/>
    </xf>
    <xf numFmtId="165" fontId="35" fillId="0" borderId="23" xfId="0" applyNumberFormat="1" applyFont="1" applyFill="1" applyBorder="1" applyAlignment="1">
      <alignment horizontal="left"/>
    </xf>
    <xf numFmtId="165" fontId="35" fillId="0" borderId="0" xfId="37" applyNumberFormat="1" applyFont="1" applyFill="1" applyBorder="1" applyAlignment="1" applyProtection="1">
      <alignment horizontal="center" vertical="center"/>
    </xf>
    <xf numFmtId="165" fontId="34" fillId="0" borderId="0" xfId="0" applyNumberFormat="1" applyFont="1" applyFill="1" applyBorder="1" applyAlignment="1">
      <alignment horizontal="left" wrapText="1"/>
    </xf>
    <xf numFmtId="165" fontId="34" fillId="0" borderId="15" xfId="0" applyNumberFormat="1" applyFont="1" applyFill="1" applyBorder="1" applyAlignment="1">
      <alignment wrapText="1"/>
    </xf>
    <xf numFmtId="0" fontId="34" fillId="0" borderId="15" xfId="0" applyNumberFormat="1" applyFont="1" applyFill="1" applyBorder="1" applyAlignment="1">
      <alignment horizontal="right" wrapText="1"/>
    </xf>
    <xf numFmtId="165" fontId="34" fillId="0" borderId="0" xfId="0" applyNumberFormat="1" applyFont="1" applyFill="1" applyBorder="1" applyAlignment="1">
      <alignment horizontal="right" wrapText="1"/>
    </xf>
    <xf numFmtId="165" fontId="34" fillId="0" borderId="17" xfId="0" applyNumberFormat="1" applyFont="1" applyFill="1" applyBorder="1"/>
    <xf numFmtId="165" fontId="31" fillId="0" borderId="15" xfId="0" applyNumberFormat="1" applyFont="1" applyFill="1" applyBorder="1" applyAlignment="1">
      <alignment horizontal="left" wrapText="1"/>
    </xf>
    <xf numFmtId="165" fontId="31" fillId="0" borderId="19" xfId="0" applyNumberFormat="1" applyFont="1" applyFill="1" applyBorder="1" applyAlignment="1">
      <alignment horizontal="left" wrapText="1"/>
    </xf>
    <xf numFmtId="165" fontId="34" fillId="0" borderId="19" xfId="0" applyNumberFormat="1" applyFont="1" applyFill="1" applyBorder="1" applyAlignment="1">
      <alignment horizontal="right" wrapText="1"/>
    </xf>
    <xf numFmtId="165" fontId="31" fillId="0" borderId="15" xfId="0" applyNumberFormat="1" applyFont="1" applyFill="1" applyBorder="1" applyAlignment="1">
      <alignment horizontal="right" wrapText="1"/>
    </xf>
    <xf numFmtId="165" fontId="31" fillId="0" borderId="19" xfId="0" applyNumberFormat="1" applyFont="1" applyFill="1" applyBorder="1" applyAlignment="1">
      <alignment horizontal="right" wrapText="1"/>
    </xf>
    <xf numFmtId="165" fontId="48" fillId="0" borderId="0" xfId="0" applyNumberFormat="1" applyFont="1" applyFill="1" applyBorder="1" applyAlignment="1">
      <alignment horizontal="right" wrapText="1"/>
    </xf>
    <xf numFmtId="165" fontId="31" fillId="0" borderId="0" xfId="0" applyNumberFormat="1" applyFont="1" applyFill="1" applyBorder="1" applyAlignment="1">
      <alignment horizontal="right" wrapText="1"/>
    </xf>
    <xf numFmtId="165" fontId="34" fillId="0" borderId="17" xfId="0" applyNumberFormat="1" applyFont="1" applyFill="1" applyBorder="1" applyAlignment="1">
      <alignment wrapText="1"/>
    </xf>
    <xf numFmtId="165" fontId="48" fillId="0" borderId="0" xfId="0" applyNumberFormat="1" applyFont="1" applyFill="1" applyBorder="1" applyAlignment="1">
      <alignment horizontal="right" vertical="top" wrapText="1"/>
    </xf>
    <xf numFmtId="1" fontId="34" fillId="0" borderId="17" xfId="0" applyNumberFormat="1" applyFont="1" applyFill="1" applyBorder="1"/>
    <xf numFmtId="1" fontId="34" fillId="0" borderId="0" xfId="0" applyNumberFormat="1" applyFont="1" applyFill="1" applyBorder="1" applyAlignment="1">
      <alignment horizontal="left" wrapText="1"/>
    </xf>
    <xf numFmtId="1" fontId="34" fillId="0" borderId="0" xfId="0" applyNumberFormat="1" applyFont="1" applyFill="1" applyBorder="1" applyAlignment="1">
      <alignment wrapText="1"/>
    </xf>
    <xf numFmtId="165" fontId="34" fillId="0" borderId="17" xfId="0" applyNumberFormat="1" applyFont="1" applyFill="1" applyBorder="1" applyAlignment="1">
      <alignment horizontal="left" wrapText="1"/>
    </xf>
    <xf numFmtId="1" fontId="34" fillId="0" borderId="17" xfId="0" applyNumberFormat="1" applyFont="1" applyFill="1" applyBorder="1" applyAlignment="1">
      <alignment horizontal="left" wrapText="1"/>
    </xf>
    <xf numFmtId="165" fontId="31" fillId="0" borderId="0" xfId="0" applyNumberFormat="1" applyFont="1" applyFill="1" applyBorder="1" applyAlignment="1">
      <alignment wrapText="1"/>
    </xf>
    <xf numFmtId="165" fontId="59" fillId="0" borderId="0" xfId="0" applyNumberFormat="1" applyFont="1" applyFill="1" applyBorder="1" applyAlignment="1">
      <alignment horizontal="left"/>
    </xf>
    <xf numFmtId="165" fontId="59" fillId="0" borderId="0" xfId="0" applyNumberFormat="1" applyFont="1" applyFill="1" applyBorder="1" applyAlignment="1">
      <alignment wrapText="1"/>
    </xf>
    <xf numFmtId="165" fontId="59" fillId="0" borderId="24" xfId="37" applyNumberFormat="1" applyFont="1" applyFill="1" applyBorder="1" applyAlignment="1" applyProtection="1">
      <alignment horizontal="center" vertical="center"/>
    </xf>
    <xf numFmtId="165" fontId="59" fillId="0" borderId="0" xfId="0" applyNumberFormat="1" applyFont="1" applyFill="1"/>
    <xf numFmtId="165" fontId="59" fillId="0" borderId="17" xfId="0" applyNumberFormat="1" applyFont="1" applyFill="1" applyBorder="1" applyAlignment="1">
      <alignment horizontal="left" wrapText="1"/>
    </xf>
    <xf numFmtId="165" fontId="59" fillId="0" borderId="17" xfId="0" applyNumberFormat="1" applyFont="1" applyFill="1" applyBorder="1"/>
    <xf numFmtId="165" fontId="59" fillId="0" borderId="17" xfId="0" applyNumberFormat="1" applyFont="1" applyFill="1" applyBorder="1" applyAlignment="1">
      <alignment wrapText="1"/>
    </xf>
    <xf numFmtId="1" fontId="59" fillId="0" borderId="17" xfId="0" applyNumberFormat="1" applyFont="1" applyFill="1" applyBorder="1"/>
    <xf numFmtId="1" fontId="59" fillId="0" borderId="17" xfId="0" applyNumberFormat="1" applyFont="1" applyFill="1" applyBorder="1" applyAlignment="1">
      <alignment wrapText="1"/>
    </xf>
    <xf numFmtId="0" fontId="31" fillId="0" borderId="0" xfId="0" applyFont="1" applyFill="1" applyBorder="1" applyAlignment="1">
      <alignment horizontal="left" vertical="center"/>
    </xf>
    <xf numFmtId="0" fontId="31" fillId="0" borderId="25" xfId="0" applyFont="1" applyFill="1" applyBorder="1" applyAlignment="1">
      <alignment horizontal="left" vertical="center"/>
    </xf>
    <xf numFmtId="0" fontId="31" fillId="0" borderId="0" xfId="0" applyFont="1" applyFill="1" applyBorder="1" applyAlignment="1">
      <alignment horizontal="left" vertical="center" indent="7"/>
    </xf>
    <xf numFmtId="0" fontId="31" fillId="0" borderId="14" xfId="0" applyFont="1" applyFill="1" applyBorder="1" applyAlignment="1">
      <alignment horizontal="right" wrapText="1"/>
    </xf>
    <xf numFmtId="0" fontId="31" fillId="0" borderId="19" xfId="0" applyFont="1" applyFill="1" applyBorder="1"/>
    <xf numFmtId="1" fontId="31" fillId="0" borderId="19" xfId="0" applyNumberFormat="1" applyFont="1" applyFill="1" applyBorder="1" applyAlignment="1">
      <alignment horizontal="right" wrapText="1"/>
    </xf>
    <xf numFmtId="0" fontId="34" fillId="0" borderId="17" xfId="0" applyFont="1" applyFill="1" applyBorder="1" applyAlignment="1">
      <alignment horizontal="left" wrapText="1" indent="2"/>
    </xf>
    <xf numFmtId="169" fontId="34" fillId="0" borderId="17" xfId="0" applyNumberFormat="1" applyFont="1" applyFill="1" applyBorder="1" applyAlignment="1">
      <alignment horizontal="left" wrapText="1" indent="3"/>
    </xf>
    <xf numFmtId="0" fontId="31" fillId="0" borderId="15" xfId="0" applyFont="1" applyFill="1" applyBorder="1" applyAlignment="1">
      <alignment horizontal="right" wrapText="1"/>
    </xf>
    <xf numFmtId="0" fontId="34" fillId="0" borderId="15" xfId="0" applyFont="1" applyFill="1" applyBorder="1" applyAlignment="1"/>
    <xf numFmtId="0" fontId="59" fillId="0" borderId="0" xfId="0" applyFont="1" applyFill="1" applyBorder="1" applyAlignment="1">
      <alignment horizontal="left" indent="7"/>
    </xf>
    <xf numFmtId="0" fontId="59" fillId="0" borderId="17" xfId="0" applyFont="1" applyFill="1" applyBorder="1" applyAlignment="1">
      <alignment horizontal="left" wrapText="1" indent="3"/>
    </xf>
    <xf numFmtId="0" fontId="47" fillId="0" borderId="0" xfId="0" applyFont="1" applyFill="1" applyBorder="1" applyAlignment="1"/>
    <xf numFmtId="0" fontId="47" fillId="0" borderId="0" xfId="0" applyFont="1" applyFill="1" applyBorder="1" applyAlignment="1">
      <alignment horizontal="left" indent="7"/>
    </xf>
    <xf numFmtId="0" fontId="47" fillId="0" borderId="0" xfId="0" applyFont="1" applyFill="1" applyBorder="1" applyAlignment="1">
      <alignment horizontal="justify"/>
    </xf>
    <xf numFmtId="0" fontId="45" fillId="0" borderId="14" xfId="0" applyFont="1" applyFill="1" applyBorder="1" applyAlignment="1">
      <alignment horizontal="center" vertical="center" wrapText="1"/>
    </xf>
    <xf numFmtId="0" fontId="45" fillId="0" borderId="16"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3" xfId="0" applyFont="1" applyFill="1" applyBorder="1" applyAlignment="1">
      <alignment horizontal="center" vertical="center" wrapText="1"/>
    </xf>
    <xf numFmtId="0" fontId="45" fillId="0" borderId="0" xfId="0" applyNumberFormat="1" applyFont="1" applyFill="1" applyBorder="1" applyAlignment="1">
      <alignment horizontal="right" vertical="center"/>
    </xf>
    <xf numFmtId="0" fontId="52" fillId="0" borderId="0" xfId="0" applyNumberFormat="1" applyFont="1" applyFill="1" applyBorder="1" applyAlignment="1">
      <alignment horizontal="right" vertical="center"/>
    </xf>
    <xf numFmtId="169" fontId="45" fillId="0" borderId="0" xfId="0" applyNumberFormat="1" applyFont="1" applyFill="1" applyBorder="1" applyAlignment="1">
      <alignment horizontal="left" wrapText="1"/>
    </xf>
    <xf numFmtId="0" fontId="45" fillId="0" borderId="0" xfId="0" applyFont="1" applyFill="1" applyBorder="1" applyAlignment="1">
      <alignment horizontal="left" wrapText="1"/>
    </xf>
    <xf numFmtId="0" fontId="34" fillId="0" borderId="0" xfId="0" applyNumberFormat="1" applyFont="1" applyFill="1" applyBorder="1" applyAlignment="1">
      <alignment horizontal="right" wrapText="1"/>
    </xf>
    <xf numFmtId="166" fontId="34" fillId="0" borderId="0" xfId="0" applyNumberFormat="1" applyFont="1" applyFill="1" applyAlignment="1">
      <alignment horizontal="right" wrapText="1"/>
    </xf>
    <xf numFmtId="166" fontId="34" fillId="0" borderId="0" xfId="0" applyNumberFormat="1" applyFont="1" applyFill="1" applyBorder="1" applyAlignment="1">
      <alignment horizontal="right" wrapText="1"/>
    </xf>
    <xf numFmtId="0" fontId="38" fillId="0" borderId="0" xfId="0" applyNumberFormat="1" applyFont="1" applyFill="1" applyBorder="1" applyAlignment="1">
      <alignment horizontal="right" vertical="center"/>
    </xf>
    <xf numFmtId="0" fontId="45" fillId="0" borderId="11" xfId="0" applyFont="1" applyFill="1" applyBorder="1" applyAlignment="1">
      <alignment horizontal="center" vertical="center" wrapText="1"/>
    </xf>
    <xf numFmtId="169" fontId="31" fillId="0" borderId="18" xfId="0" applyNumberFormat="1" applyFont="1" applyFill="1" applyBorder="1" applyAlignment="1">
      <alignment horizontal="left" wrapText="1"/>
    </xf>
    <xf numFmtId="165" fontId="47" fillId="0" borderId="0" xfId="0" applyNumberFormat="1" applyFont="1" applyFill="1" applyBorder="1" applyAlignment="1">
      <alignment horizontal="right" vertical="center"/>
    </xf>
    <xf numFmtId="165" fontId="45" fillId="0" borderId="0" xfId="0" applyNumberFormat="1" applyFont="1" applyFill="1" applyBorder="1" applyAlignment="1">
      <alignment horizontal="right" vertical="center"/>
    </xf>
    <xf numFmtId="1" fontId="34" fillId="0" borderId="19" xfId="0" applyNumberFormat="1" applyFont="1" applyFill="1" applyBorder="1" applyAlignment="1">
      <alignment horizontal="right" wrapText="1"/>
    </xf>
    <xf numFmtId="166" fontId="51" fillId="0" borderId="0" xfId="0" applyNumberFormat="1" applyFont="1" applyFill="1" applyBorder="1" applyAlignment="1">
      <alignment horizontal="right" wrapText="1"/>
    </xf>
    <xf numFmtId="0" fontId="34" fillId="0" borderId="0" xfId="0" applyFont="1" applyFill="1" applyAlignment="1"/>
    <xf numFmtId="0" fontId="61" fillId="0" borderId="17" xfId="0" applyNumberFormat="1" applyFont="1" applyFill="1" applyBorder="1" applyAlignment="1">
      <alignment horizontal="left" wrapText="1"/>
    </xf>
    <xf numFmtId="0" fontId="50" fillId="0" borderId="0" xfId="0" applyNumberFormat="1" applyFont="1" applyFill="1" applyBorder="1" applyAlignment="1">
      <alignment horizontal="right" vertical="center"/>
    </xf>
    <xf numFmtId="0" fontId="49" fillId="0" borderId="0" xfId="0" applyNumberFormat="1" applyFont="1" applyFill="1" applyBorder="1" applyAlignment="1">
      <alignment horizontal="right" vertical="center"/>
    </xf>
    <xf numFmtId="0" fontId="59" fillId="0" borderId="0" xfId="0" applyFont="1" applyFill="1" applyBorder="1" applyAlignment="1">
      <alignment horizontal="left"/>
    </xf>
    <xf numFmtId="0" fontId="61" fillId="0" borderId="17" xfId="0" applyNumberFormat="1" applyFont="1" applyFill="1" applyBorder="1" applyAlignment="1">
      <alignment wrapText="1"/>
    </xf>
    <xf numFmtId="0" fontId="61" fillId="0" borderId="17" xfId="51" applyFont="1" applyFill="1" applyBorder="1" applyAlignment="1">
      <alignment wrapText="1"/>
    </xf>
    <xf numFmtId="0" fontId="53" fillId="0" borderId="0" xfId="0" applyFont="1" applyFill="1" applyAlignment="1">
      <alignment vertical="center"/>
    </xf>
    <xf numFmtId="0" fontId="55" fillId="0" borderId="0" xfId="0" applyFont="1" applyFill="1" applyAlignment="1">
      <alignment horizontal="left" vertical="center" wrapText="1" indent="6"/>
    </xf>
    <xf numFmtId="0" fontId="54" fillId="0" borderId="13" xfId="0" applyFont="1" applyFill="1" applyBorder="1" applyAlignment="1">
      <alignment horizontal="center" vertical="center" wrapText="1"/>
    </xf>
    <xf numFmtId="0" fontId="54" fillId="0" borderId="11" xfId="0" applyFont="1" applyFill="1" applyBorder="1" applyAlignment="1">
      <alignment horizontal="center" vertical="center" wrapText="1"/>
    </xf>
    <xf numFmtId="169" fontId="53" fillId="0" borderId="17" xfId="0" applyNumberFormat="1" applyFont="1" applyFill="1" applyBorder="1" applyAlignment="1">
      <alignment horizontal="left" wrapText="1"/>
    </xf>
    <xf numFmtId="169" fontId="54" fillId="0" borderId="17" xfId="0" applyNumberFormat="1" applyFont="1" applyFill="1" applyBorder="1" applyAlignment="1">
      <alignment wrapText="1"/>
    </xf>
    <xf numFmtId="0" fontId="53" fillId="0" borderId="0" xfId="0" applyFont="1" applyFill="1"/>
    <xf numFmtId="0" fontId="61" fillId="0" borderId="17" xfId="0" applyFont="1" applyFill="1" applyBorder="1" applyAlignment="1">
      <alignment horizontal="left" wrapText="1"/>
    </xf>
    <xf numFmtId="0" fontId="34" fillId="0" borderId="23" xfId="0" applyFont="1" applyFill="1" applyBorder="1" applyAlignment="1">
      <alignment horizontal="left" wrapText="1" indent="6"/>
    </xf>
    <xf numFmtId="169" fontId="47" fillId="0" borderId="22" xfId="0" applyNumberFormat="1" applyFont="1" applyFill="1" applyBorder="1" applyAlignment="1">
      <alignment horizontal="left" wrapText="1"/>
    </xf>
    <xf numFmtId="169" fontId="47" fillId="0" borderId="18" xfId="0" applyNumberFormat="1" applyFont="1" applyFill="1" applyBorder="1" applyAlignment="1">
      <alignment horizontal="left" wrapText="1"/>
    </xf>
    <xf numFmtId="165" fontId="43" fillId="0" borderId="0" xfId="0" applyNumberFormat="1" applyFont="1" applyFill="1" applyBorder="1" applyAlignment="1">
      <alignment horizontal="right" wrapText="1"/>
    </xf>
    <xf numFmtId="169" fontId="45" fillId="0" borderId="17" xfId="0" applyNumberFormat="1" applyFont="1" applyFill="1" applyBorder="1" applyAlignment="1">
      <alignment horizontal="left" wrapText="1"/>
    </xf>
    <xf numFmtId="165" fontId="34" fillId="0" borderId="0" xfId="0" applyNumberFormat="1" applyFont="1" applyFill="1" applyAlignment="1">
      <alignment wrapText="1"/>
    </xf>
    <xf numFmtId="0" fontId="45" fillId="0" borderId="17" xfId="0" applyFont="1" applyFill="1" applyBorder="1" applyAlignment="1">
      <alignment horizontal="center" vertical="center" wrapText="1"/>
    </xf>
    <xf numFmtId="0" fontId="34" fillId="0" borderId="10" xfId="0" applyFont="1" applyFill="1" applyBorder="1" applyAlignment="1">
      <alignment wrapText="1"/>
    </xf>
    <xf numFmtId="168" fontId="34" fillId="0" borderId="0" xfId="0" applyNumberFormat="1" applyFont="1" applyFill="1" applyAlignment="1">
      <alignment wrapText="1"/>
    </xf>
    <xf numFmtId="0" fontId="61" fillId="0" borderId="0" xfId="0" applyFont="1" applyFill="1" applyBorder="1" applyAlignment="1"/>
    <xf numFmtId="0" fontId="61" fillId="0" borderId="0" xfId="0" applyNumberFormat="1" applyFont="1" applyFill="1" applyBorder="1" applyAlignment="1">
      <alignment horizontal="left" wrapText="1"/>
    </xf>
    <xf numFmtId="0" fontId="47" fillId="0" borderId="0" xfId="0" applyFont="1" applyFill="1" applyBorder="1" applyAlignment="1">
      <alignment vertical="center"/>
    </xf>
    <xf numFmtId="0" fontId="47" fillId="0" borderId="0" xfId="0" applyFont="1" applyFill="1" applyBorder="1" applyAlignment="1">
      <alignment horizontal="left" vertical="center"/>
    </xf>
    <xf numFmtId="0" fontId="45" fillId="0" borderId="0"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43" fillId="0" borderId="0" xfId="0" applyFont="1" applyFill="1" applyBorder="1" applyAlignment="1">
      <alignment horizontal="right" wrapText="1"/>
    </xf>
    <xf numFmtId="0" fontId="54" fillId="0" borderId="0" xfId="0" applyNumberFormat="1" applyFont="1" applyFill="1" applyBorder="1" applyAlignment="1">
      <alignment horizontal="right" wrapText="1"/>
    </xf>
    <xf numFmtId="0" fontId="35" fillId="0" borderId="0" xfId="0" applyFont="1" applyFill="1" applyBorder="1" applyAlignment="1">
      <alignment horizontal="left" wrapText="1"/>
    </xf>
    <xf numFmtId="0" fontId="59" fillId="0" borderId="0" xfId="0" applyFont="1" applyFill="1" applyBorder="1" applyAlignment="1">
      <alignment horizontal="left" vertical="center" indent="7"/>
    </xf>
    <xf numFmtId="0" fontId="31" fillId="0" borderId="0" xfId="0" applyFont="1" applyFill="1" applyAlignment="1">
      <alignment vertical="center"/>
    </xf>
    <xf numFmtId="0" fontId="35" fillId="0" borderId="23" xfId="0" applyFont="1" applyFill="1" applyBorder="1" applyAlignment="1">
      <alignment vertical="center"/>
    </xf>
    <xf numFmtId="166" fontId="43" fillId="0" borderId="0" xfId="0" applyNumberFormat="1" applyFont="1" applyFill="1" applyBorder="1" applyAlignment="1">
      <alignment horizontal="right" wrapText="1"/>
    </xf>
    <xf numFmtId="0" fontId="59" fillId="0" borderId="0" xfId="0" applyFont="1" applyFill="1" applyAlignment="1">
      <alignment horizontal="left" wrapText="1" indent="7"/>
    </xf>
    <xf numFmtId="0" fontId="31" fillId="0" borderId="0" xfId="0" applyFont="1" applyFill="1" applyAlignment="1">
      <alignment horizontal="left" vertical="center"/>
    </xf>
    <xf numFmtId="0" fontId="35" fillId="0" borderId="23" xfId="0" applyFont="1" applyFill="1" applyBorder="1" applyAlignment="1">
      <alignment horizontal="left" vertical="center"/>
    </xf>
    <xf numFmtId="1" fontId="43" fillId="0" borderId="15" xfId="0" applyNumberFormat="1" applyFont="1" applyFill="1" applyBorder="1" applyAlignment="1">
      <alignment horizontal="right"/>
    </xf>
    <xf numFmtId="164" fontId="34" fillId="0" borderId="0" xfId="0" applyNumberFormat="1" applyFont="1" applyFill="1" applyBorder="1" applyAlignment="1">
      <alignment horizontal="left" wrapText="1"/>
    </xf>
    <xf numFmtId="164" fontId="34" fillId="0" borderId="0" xfId="0" applyNumberFormat="1" applyFont="1" applyFill="1" applyBorder="1" applyAlignment="1">
      <alignment horizontal="left" wrapText="1" indent="1"/>
    </xf>
    <xf numFmtId="164" fontId="34" fillId="0" borderId="0" xfId="0" applyNumberFormat="1" applyFont="1" applyFill="1" applyBorder="1" applyAlignment="1">
      <alignment horizontal="left"/>
    </xf>
    <xf numFmtId="169" fontId="34" fillId="0" borderId="0" xfId="0" applyNumberFormat="1" applyFont="1" applyFill="1" applyBorder="1" applyAlignment="1">
      <alignment horizontal="left"/>
    </xf>
    <xf numFmtId="0" fontId="34" fillId="0" borderId="0" xfId="0" applyFont="1" applyFill="1" applyAlignment="1">
      <alignment horizontal="justify"/>
    </xf>
    <xf numFmtId="0" fontId="34" fillId="0" borderId="0" xfId="0" applyNumberFormat="1" applyFont="1" applyFill="1" applyBorder="1" applyAlignment="1">
      <alignment horizontal="left"/>
    </xf>
    <xf numFmtId="0" fontId="54" fillId="0" borderId="0" xfId="0" applyFont="1" applyFill="1" applyAlignment="1">
      <alignment wrapText="1"/>
    </xf>
    <xf numFmtId="0" fontId="53" fillId="0" borderId="0" xfId="0" applyFont="1" applyFill="1" applyBorder="1" applyAlignment="1"/>
    <xf numFmtId="0" fontId="54" fillId="0" borderId="16" xfId="51" applyFont="1" applyFill="1" applyBorder="1" applyAlignment="1">
      <alignment horizontal="center" vertical="center" wrapText="1"/>
    </xf>
    <xf numFmtId="0" fontId="54" fillId="0" borderId="0" xfId="0" applyFont="1" applyFill="1" applyBorder="1" applyAlignment="1">
      <alignment wrapText="1"/>
    </xf>
    <xf numFmtId="169" fontId="53" fillId="0" borderId="0" xfId="51" applyNumberFormat="1" applyFont="1" applyFill="1" applyBorder="1" applyAlignment="1">
      <alignment horizontal="left" wrapText="1"/>
    </xf>
    <xf numFmtId="0" fontId="55" fillId="0" borderId="0" xfId="0" applyFont="1" applyFill="1" applyBorder="1" applyAlignment="1">
      <alignment wrapText="1"/>
    </xf>
    <xf numFmtId="0" fontId="55" fillId="0" borderId="0" xfId="0" applyFont="1" applyFill="1" applyAlignment="1">
      <alignment wrapText="1"/>
    </xf>
    <xf numFmtId="0" fontId="54" fillId="0" borderId="0" xfId="0" applyFont="1" applyFill="1" applyBorder="1" applyAlignment="1">
      <alignment horizontal="right" wrapText="1"/>
    </xf>
    <xf numFmtId="0" fontId="54" fillId="0" borderId="0" xfId="0" applyFont="1" applyFill="1" applyAlignment="1">
      <alignment horizontal="right" wrapText="1"/>
    </xf>
    <xf numFmtId="0" fontId="54" fillId="0" borderId="0" xfId="0" applyNumberFormat="1" applyFont="1" applyFill="1" applyAlignment="1">
      <alignment horizontal="right" wrapText="1"/>
    </xf>
    <xf numFmtId="0" fontId="54" fillId="0" borderId="0" xfId="0" applyNumberFormat="1" applyFont="1" applyFill="1" applyAlignment="1">
      <alignment wrapText="1"/>
    </xf>
    <xf numFmtId="0" fontId="61" fillId="0" borderId="0" xfId="51" applyNumberFormat="1" applyFont="1" applyFill="1" applyBorder="1" applyAlignment="1">
      <alignment horizontal="left" wrapText="1"/>
    </xf>
    <xf numFmtId="165" fontId="31" fillId="0" borderId="0" xfId="0" applyNumberFormat="1" applyFont="1" applyFill="1" applyBorder="1" applyAlignment="1"/>
    <xf numFmtId="165" fontId="35" fillId="0" borderId="0" xfId="0" applyNumberFormat="1" applyFont="1" applyFill="1" applyBorder="1" applyAlignment="1">
      <alignment horizontal="left" wrapText="1" indent="6"/>
    </xf>
    <xf numFmtId="165" fontId="34" fillId="0" borderId="0" xfId="0" applyNumberFormat="1" applyFont="1" applyFill="1" applyBorder="1" applyAlignment="1">
      <alignment horizontal="left" wrapText="1" indent="6"/>
    </xf>
    <xf numFmtId="165" fontId="31" fillId="0" borderId="15" xfId="0" applyNumberFormat="1" applyFont="1" applyFill="1" applyBorder="1" applyAlignment="1">
      <alignment wrapText="1"/>
    </xf>
    <xf numFmtId="165" fontId="31" fillId="0" borderId="0" xfId="0" applyNumberFormat="1" applyFont="1" applyFill="1" applyAlignment="1">
      <alignment wrapText="1"/>
    </xf>
    <xf numFmtId="165" fontId="31" fillId="0" borderId="17" xfId="0" applyNumberFormat="1" applyFont="1" applyFill="1" applyBorder="1" applyAlignment="1">
      <alignment wrapText="1"/>
    </xf>
    <xf numFmtId="0" fontId="31" fillId="0" borderId="15" xfId="0" applyFont="1" applyFill="1" applyBorder="1" applyAlignment="1"/>
    <xf numFmtId="0" fontId="31" fillId="0" borderId="0" xfId="0" applyFont="1" applyFill="1" applyBorder="1" applyAlignment="1">
      <alignment horizontal="right" wrapText="1"/>
    </xf>
    <xf numFmtId="165" fontId="34" fillId="0" borderId="0" xfId="0" applyNumberFormat="1" applyFont="1" applyFill="1" applyAlignment="1">
      <alignment horizontal="right" wrapText="1"/>
    </xf>
    <xf numFmtId="165" fontId="59" fillId="0" borderId="0" xfId="0" applyNumberFormat="1" applyFont="1" applyFill="1" applyAlignment="1">
      <alignment wrapText="1"/>
    </xf>
    <xf numFmtId="165" fontId="59" fillId="0" borderId="0" xfId="0" applyNumberFormat="1" applyFont="1" applyFill="1" applyBorder="1" applyAlignment="1">
      <alignment horizontal="right" wrapText="1"/>
    </xf>
    <xf numFmtId="0" fontId="34" fillId="0" borderId="19" xfId="0" applyFont="1" applyFill="1" applyBorder="1" applyAlignment="1">
      <alignment horizontal="right" wrapText="1"/>
    </xf>
    <xf numFmtId="0" fontId="34" fillId="0" borderId="15" xfId="0" applyFont="1" applyFill="1" applyBorder="1" applyAlignment="1">
      <alignment horizontal="right" vertical="center" wrapText="1"/>
    </xf>
    <xf numFmtId="49" fontId="34" fillId="0" borderId="0" xfId="0" applyNumberFormat="1" applyFont="1" applyFill="1" applyBorder="1" applyAlignment="1">
      <alignment horizontal="right"/>
    </xf>
    <xf numFmtId="49" fontId="34" fillId="0" borderId="19" xfId="0" applyNumberFormat="1" applyFont="1" applyFill="1" applyBorder="1" applyAlignment="1">
      <alignment horizontal="right"/>
    </xf>
    <xf numFmtId="49" fontId="34" fillId="0" borderId="15" xfId="0" applyNumberFormat="1" applyFont="1" applyFill="1" applyBorder="1" applyAlignment="1">
      <alignment horizontal="right"/>
    </xf>
    <xf numFmtId="0" fontId="34" fillId="0" borderId="15" xfId="0" applyFont="1" applyFill="1" applyBorder="1" applyAlignment="1">
      <alignment horizontal="right" vertical="top" wrapText="1"/>
    </xf>
    <xf numFmtId="49" fontId="31" fillId="0" borderId="0" xfId="0" applyNumberFormat="1" applyFont="1" applyFill="1" applyBorder="1" applyAlignment="1">
      <alignment horizontal="right"/>
    </xf>
    <xf numFmtId="0" fontId="59" fillId="0" borderId="0" xfId="0" applyFont="1" applyFill="1" applyBorder="1" applyAlignment="1">
      <alignment vertical="center"/>
    </xf>
    <xf numFmtId="0" fontId="34" fillId="0" borderId="10" xfId="0" applyFont="1" applyFill="1" applyBorder="1"/>
    <xf numFmtId="0" fontId="31" fillId="0" borderId="0"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4" fillId="0" borderId="0" xfId="0" applyFont="1" applyFill="1" applyAlignment="1">
      <alignment horizontal="center" vertical="center"/>
    </xf>
    <xf numFmtId="0" fontId="34" fillId="0" borderId="19" xfId="0" applyFont="1" applyFill="1" applyBorder="1" applyAlignment="1">
      <alignment horizontal="right"/>
    </xf>
    <xf numFmtId="0" fontId="34" fillId="0" borderId="15" xfId="0" applyFont="1" applyFill="1" applyBorder="1" applyAlignment="1">
      <alignment horizontal="right"/>
    </xf>
    <xf numFmtId="165" fontId="34" fillId="0" borderId="15" xfId="0" applyNumberFormat="1" applyFont="1" applyFill="1" applyBorder="1" applyAlignment="1">
      <alignment horizontal="right"/>
    </xf>
    <xf numFmtId="165" fontId="34" fillId="0" borderId="0" xfId="0" applyNumberFormat="1" applyFont="1" applyFill="1" applyBorder="1" applyAlignment="1">
      <alignment horizontal="right"/>
    </xf>
    <xf numFmtId="165" fontId="34" fillId="0" borderId="19" xfId="0" applyNumberFormat="1" applyFont="1" applyFill="1" applyBorder="1" applyAlignment="1">
      <alignment horizontal="right"/>
    </xf>
    <xf numFmtId="0" fontId="59" fillId="0" borderId="0" xfId="0" applyFont="1" applyFill="1" applyAlignment="1">
      <alignment horizontal="left"/>
    </xf>
    <xf numFmtId="0" fontId="5" fillId="0" borderId="0" xfId="0" applyFont="1" applyFill="1" applyBorder="1"/>
    <xf numFmtId="0" fontId="0" fillId="0" borderId="0" xfId="0" applyFill="1" applyAlignment="1">
      <alignment wrapText="1"/>
    </xf>
    <xf numFmtId="169" fontId="34" fillId="0" borderId="22" xfId="0" applyNumberFormat="1" applyFont="1" applyFill="1" applyBorder="1" applyAlignment="1">
      <alignment wrapText="1"/>
    </xf>
    <xf numFmtId="0" fontId="59" fillId="0" borderId="0" xfId="0" applyFont="1" applyBorder="1"/>
    <xf numFmtId="0" fontId="59" fillId="0" borderId="0" xfId="0" applyNumberFormat="1" applyFont="1" applyFill="1" applyBorder="1" applyAlignment="1">
      <alignment horizontal="left" indent="7"/>
    </xf>
    <xf numFmtId="169" fontId="34" fillId="0" borderId="0" xfId="0" applyNumberFormat="1" applyFont="1" applyFill="1" applyBorder="1" applyAlignment="1"/>
    <xf numFmtId="2" fontId="34" fillId="0" borderId="15" xfId="51" applyNumberFormat="1" applyFont="1" applyFill="1" applyBorder="1" applyAlignment="1">
      <alignment horizontal="right" wrapText="1"/>
    </xf>
    <xf numFmtId="2" fontId="34" fillId="0" borderId="0" xfId="51" applyNumberFormat="1" applyFont="1" applyFill="1" applyBorder="1" applyAlignment="1">
      <alignment horizontal="right" wrapText="1"/>
    </xf>
    <xf numFmtId="0" fontId="61" fillId="0" borderId="0" xfId="0" applyFont="1" applyFill="1" applyBorder="1" applyAlignment="1">
      <alignment vertical="center"/>
    </xf>
    <xf numFmtId="2" fontId="31" fillId="0" borderId="0" xfId="0" applyNumberFormat="1" applyFont="1" applyFill="1" applyBorder="1" applyAlignment="1">
      <alignment vertical="center"/>
    </xf>
    <xf numFmtId="2" fontId="35" fillId="0" borderId="0" xfId="0" applyNumberFormat="1" applyFont="1" applyFill="1" applyBorder="1" applyAlignment="1">
      <alignment vertical="center"/>
    </xf>
    <xf numFmtId="0" fontId="34" fillId="0" borderId="23" xfId="0" applyFont="1" applyFill="1" applyBorder="1" applyAlignment="1">
      <alignment horizontal="left" indent="6"/>
    </xf>
    <xf numFmtId="2" fontId="34" fillId="0" borderId="23" xfId="0" applyNumberFormat="1" applyFont="1" applyFill="1" applyBorder="1" applyAlignment="1">
      <alignment horizontal="left" indent="6"/>
    </xf>
    <xf numFmtId="1" fontId="34" fillId="0" borderId="13" xfId="0" applyNumberFormat="1" applyFont="1" applyFill="1" applyBorder="1" applyAlignment="1">
      <alignment horizontal="center" vertical="center"/>
    </xf>
    <xf numFmtId="1" fontId="34" fillId="0" borderId="11" xfId="0" applyNumberFormat="1" applyFont="1" applyFill="1" applyBorder="1" applyAlignment="1">
      <alignment horizontal="center" vertical="center"/>
    </xf>
    <xf numFmtId="2" fontId="34" fillId="0" borderId="17" xfId="0" applyNumberFormat="1" applyFont="1" applyFill="1" applyBorder="1" applyAlignment="1">
      <alignment wrapText="1"/>
    </xf>
    <xf numFmtId="1" fontId="34" fillId="0" borderId="19" xfId="0" applyNumberFormat="1" applyFont="1" applyFill="1" applyBorder="1" applyAlignment="1">
      <alignment horizontal="right"/>
    </xf>
    <xf numFmtId="0" fontId="31" fillId="0" borderId="0" xfId="0" applyFont="1" applyFill="1" applyBorder="1" applyAlignment="1">
      <alignment horizontal="left" indent="7"/>
    </xf>
    <xf numFmtId="0" fontId="34" fillId="0" borderId="27" xfId="0" applyFont="1" applyFill="1" applyBorder="1"/>
    <xf numFmtId="0" fontId="34" fillId="0" borderId="0" xfId="0" applyFont="1" applyFill="1" applyBorder="1" applyAlignment="1">
      <alignment horizontal="center" vertical="top"/>
    </xf>
    <xf numFmtId="0" fontId="34" fillId="0" borderId="16" xfId="0" applyFont="1" applyFill="1" applyBorder="1" applyAlignment="1">
      <alignment horizontal="center" vertical="top" wrapText="1"/>
    </xf>
    <xf numFmtId="0" fontId="34" fillId="0" borderId="19" xfId="0" applyFont="1" applyFill="1" applyBorder="1" applyAlignment="1">
      <alignment horizontal="center" vertical="top" wrapText="1"/>
    </xf>
    <xf numFmtId="0" fontId="34" fillId="0" borderId="16"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53" fillId="0" borderId="0" xfId="0" applyFont="1" applyFill="1" applyBorder="1" applyAlignment="1">
      <alignment horizontal="left" vertical="center"/>
    </xf>
    <xf numFmtId="169" fontId="34" fillId="0" borderId="18" xfId="0" applyNumberFormat="1" applyFont="1" applyFill="1" applyBorder="1" applyAlignment="1">
      <alignment horizontal="left" wrapText="1"/>
    </xf>
    <xf numFmtId="0" fontId="53" fillId="0" borderId="0" xfId="0" applyFont="1" applyFill="1" applyBorder="1" applyAlignment="1">
      <alignment vertical="center"/>
    </xf>
    <xf numFmtId="0" fontId="53" fillId="0" borderId="0" xfId="0" applyFont="1" applyFill="1" applyBorder="1" applyAlignment="1">
      <alignment horizontal="left"/>
    </xf>
    <xf numFmtId="0" fontId="59" fillId="0" borderId="0" xfId="0" applyFont="1" applyBorder="1" applyAlignment="1">
      <alignment horizontal="left"/>
    </xf>
    <xf numFmtId="0" fontId="12" fillId="0" borderId="0" xfId="54" applyFont="1" applyFill="1"/>
    <xf numFmtId="0" fontId="69" fillId="0" borderId="0" xfId="54" applyFont="1" applyFill="1" applyAlignment="1"/>
    <xf numFmtId="0" fontId="70" fillId="0" borderId="0" xfId="54" applyFont="1" applyFill="1" applyAlignment="1"/>
    <xf numFmtId="0" fontId="12" fillId="0" borderId="0" xfId="54" applyFont="1" applyFill="1" applyAlignment="1"/>
    <xf numFmtId="0" fontId="71" fillId="0" borderId="0" xfId="54" applyFont="1" applyFill="1" applyAlignment="1"/>
    <xf numFmtId="0" fontId="72" fillId="0" borderId="0" xfId="54" applyFont="1" applyFill="1" applyAlignment="1"/>
    <xf numFmtId="0" fontId="71" fillId="0" borderId="0" xfId="54" applyFont="1" applyFill="1" applyAlignment="1">
      <alignment vertical="top"/>
    </xf>
    <xf numFmtId="0" fontId="72" fillId="0" borderId="0" xfId="54" applyFont="1" applyFill="1" applyAlignment="1">
      <alignment horizontal="center"/>
    </xf>
    <xf numFmtId="0" fontId="71" fillId="0" borderId="0" xfId="54" applyFont="1" applyFill="1" applyAlignment="1">
      <alignment wrapText="1"/>
    </xf>
    <xf numFmtId="0" fontId="73" fillId="0" borderId="0" xfId="54" applyFont="1" applyFill="1" applyAlignment="1">
      <alignment vertical="top"/>
    </xf>
    <xf numFmtId="0" fontId="74" fillId="0" borderId="0" xfId="0" applyFont="1"/>
    <xf numFmtId="0" fontId="75" fillId="0" borderId="0" xfId="54" applyFont="1" applyFill="1"/>
    <xf numFmtId="2" fontId="59" fillId="0" borderId="24" xfId="37" applyNumberFormat="1" applyFont="1" applyFill="1" applyBorder="1" applyAlignment="1" applyProtection="1">
      <alignment horizontal="center" vertical="center"/>
    </xf>
    <xf numFmtId="0" fontId="34" fillId="0" borderId="11" xfId="0" applyFont="1" applyFill="1" applyBorder="1" applyAlignment="1">
      <alignment horizontal="center" vertical="center" wrapText="1"/>
    </xf>
    <xf numFmtId="0" fontId="45" fillId="0" borderId="14"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31" fillId="0" borderId="17" xfId="0" applyFont="1" applyFill="1" applyBorder="1" applyAlignment="1">
      <alignment wrapText="1"/>
    </xf>
    <xf numFmtId="0" fontId="34" fillId="0" borderId="0"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1" fillId="0" borderId="0" xfId="0" applyFont="1" applyFill="1" applyBorder="1" applyAlignment="1">
      <alignment horizontal="left" vertical="center"/>
    </xf>
    <xf numFmtId="0" fontId="59" fillId="0" borderId="0" xfId="0" applyFont="1" applyFill="1" applyBorder="1" applyAlignment="1">
      <alignment horizontal="left" indent="7"/>
    </xf>
    <xf numFmtId="0" fontId="59" fillId="0" borderId="0" xfId="0" applyFont="1" applyFill="1" applyAlignment="1">
      <alignment horizontal="left" indent="7"/>
    </xf>
    <xf numFmtId="0" fontId="31" fillId="0" borderId="0" xfId="0" applyFont="1" applyFill="1" applyAlignment="1">
      <alignment horizontal="center" vertical="center"/>
    </xf>
    <xf numFmtId="0" fontId="76" fillId="0" borderId="0" xfId="0" applyFont="1" applyFill="1" applyBorder="1"/>
    <xf numFmtId="0" fontId="78" fillId="0" borderId="0" xfId="0" applyFont="1" applyFill="1" applyAlignment="1">
      <alignment horizontal="left" wrapText="1" indent="1"/>
    </xf>
    <xf numFmtId="0" fontId="38" fillId="0" borderId="0" xfId="0" applyFont="1" applyFill="1" applyAlignment="1">
      <alignment horizontal="left" wrapText="1" indent="1"/>
    </xf>
    <xf numFmtId="1" fontId="38" fillId="0" borderId="19" xfId="0" applyNumberFormat="1" applyFont="1" applyFill="1" applyBorder="1" applyAlignment="1">
      <alignment wrapText="1"/>
    </xf>
    <xf numFmtId="0" fontId="38" fillId="0" borderId="19" xfId="0" applyFont="1" applyFill="1" applyBorder="1" applyAlignment="1">
      <alignment wrapText="1"/>
    </xf>
    <xf numFmtId="165" fontId="38" fillId="0" borderId="15" xfId="0" applyNumberFormat="1" applyFont="1" applyFill="1" applyBorder="1" applyAlignment="1">
      <alignment horizontal="right" wrapText="1"/>
    </xf>
    <xf numFmtId="165" fontId="38" fillId="0" borderId="0" xfId="0" applyNumberFormat="1" applyFont="1" applyFill="1" applyBorder="1" applyAlignment="1">
      <alignment wrapText="1"/>
    </xf>
    <xf numFmtId="0" fontId="77" fillId="0" borderId="0" xfId="0" applyFont="1" applyFill="1" applyBorder="1" applyAlignment="1">
      <alignment horizontal="left" vertical="center"/>
    </xf>
    <xf numFmtId="0" fontId="38" fillId="0" borderId="0" xfId="0" applyFont="1" applyFill="1" applyAlignment="1">
      <alignment horizontal="left" vertical="center" indent="7"/>
    </xf>
    <xf numFmtId="165" fontId="38" fillId="0" borderId="19" xfId="0" applyNumberFormat="1" applyFont="1" applyFill="1" applyBorder="1" applyAlignment="1">
      <alignment horizontal="right" wrapText="1"/>
    </xf>
    <xf numFmtId="2" fontId="77" fillId="0" borderId="15" xfId="51" applyNumberFormat="1" applyFont="1" applyFill="1" applyBorder="1" applyAlignment="1">
      <alignment horizontal="right" wrapText="1"/>
    </xf>
    <xf numFmtId="0" fontId="77" fillId="0" borderId="15" xfId="51" applyFont="1" applyFill="1" applyBorder="1" applyAlignment="1">
      <alignment horizontal="right" wrapText="1"/>
    </xf>
    <xf numFmtId="0" fontId="77" fillId="0" borderId="19" xfId="51" applyFont="1" applyFill="1" applyBorder="1" applyAlignment="1">
      <alignment horizontal="right" wrapText="1"/>
    </xf>
    <xf numFmtId="165" fontId="79" fillId="0" borderId="19" xfId="51" applyNumberFormat="1" applyFont="1" applyFill="1" applyBorder="1" applyAlignment="1">
      <alignment horizontal="right" wrapText="1"/>
    </xf>
    <xf numFmtId="165" fontId="38" fillId="0" borderId="19" xfId="51" applyNumberFormat="1" applyFont="1" applyFill="1" applyBorder="1" applyAlignment="1">
      <alignment horizontal="right" wrapText="1"/>
    </xf>
    <xf numFmtId="169" fontId="38" fillId="0" borderId="0" xfId="51" applyNumberFormat="1" applyFont="1" applyFill="1" applyBorder="1" applyAlignment="1">
      <alignment horizontal="left" wrapText="1"/>
    </xf>
    <xf numFmtId="0" fontId="38" fillId="0" borderId="0" xfId="0" applyFont="1" applyFill="1" applyBorder="1" applyAlignment="1">
      <alignment horizontal="right" vertical="center" wrapText="1"/>
    </xf>
    <xf numFmtId="0" fontId="38" fillId="0" borderId="0" xfId="0" applyFont="1" applyFill="1" applyBorder="1" applyAlignment="1">
      <alignment horizontal="right" vertical="top" wrapText="1"/>
    </xf>
    <xf numFmtId="165" fontId="38" fillId="0" borderId="0" xfId="0" applyNumberFormat="1" applyFont="1" applyFill="1" applyBorder="1" applyAlignment="1">
      <alignment horizontal="right" vertical="top" wrapText="1"/>
    </xf>
    <xf numFmtId="165" fontId="38" fillId="0" borderId="0" xfId="0" applyNumberFormat="1" applyFont="1" applyFill="1" applyBorder="1"/>
    <xf numFmtId="165" fontId="38" fillId="0" borderId="0" xfId="0" applyNumberFormat="1" applyFont="1" applyFill="1" applyBorder="1" applyAlignment="1">
      <alignment horizontal="right"/>
    </xf>
    <xf numFmtId="0" fontId="38" fillId="0" borderId="0" xfId="0" applyFont="1" applyFill="1"/>
    <xf numFmtId="0" fontId="31" fillId="0" borderId="0" xfId="0" applyFont="1" applyFill="1" applyBorder="1" applyAlignment="1">
      <alignment horizontal="center" vertical="center"/>
    </xf>
    <xf numFmtId="0" fontId="77" fillId="0" borderId="0" xfId="0" applyFont="1" applyFill="1" applyBorder="1" applyAlignment="1">
      <alignment vertical="center"/>
    </xf>
    <xf numFmtId="0" fontId="38" fillId="0" borderId="0" xfId="0" applyFont="1" applyFill="1" applyBorder="1" applyAlignment="1">
      <alignment vertical="center"/>
    </xf>
    <xf numFmtId="0" fontId="78" fillId="0" borderId="0" xfId="0" applyFont="1" applyFill="1" applyBorder="1" applyAlignment="1">
      <alignment horizontal="left" vertical="center" wrapText="1" indent="6"/>
    </xf>
    <xf numFmtId="0" fontId="38" fillId="0" borderId="0" xfId="118" applyFont="1" applyFill="1" applyBorder="1" applyAlignment="1" applyProtection="1">
      <alignment horizontal="center" vertical="center"/>
    </xf>
    <xf numFmtId="0" fontId="78" fillId="0" borderId="0" xfId="118" applyFont="1" applyFill="1" applyBorder="1" applyAlignment="1" applyProtection="1">
      <alignment horizontal="center" vertical="center"/>
    </xf>
    <xf numFmtId="169" fontId="34" fillId="0" borderId="17" xfId="0" applyNumberFormat="1" applyFont="1" applyFill="1" applyBorder="1" applyAlignment="1" applyProtection="1">
      <alignment wrapText="1"/>
      <protection locked="0"/>
    </xf>
    <xf numFmtId="0" fontId="12" fillId="0" borderId="0" xfId="0" applyFont="1"/>
    <xf numFmtId="1" fontId="53" fillId="0" borderId="14" xfId="0" applyNumberFormat="1" applyFont="1" applyFill="1" applyBorder="1" applyAlignment="1">
      <alignment horizontal="right" wrapText="1"/>
    </xf>
    <xf numFmtId="0" fontId="77" fillId="0" borderId="0" xfId="0" applyFont="1" applyFill="1" applyBorder="1" applyAlignment="1">
      <alignment horizontal="center"/>
    </xf>
    <xf numFmtId="0" fontId="55" fillId="0" borderId="0" xfId="0" applyFont="1" applyFill="1" applyBorder="1"/>
    <xf numFmtId="2" fontId="34" fillId="0" borderId="15" xfId="115" applyNumberFormat="1" applyFont="1" applyFill="1" applyBorder="1" applyAlignment="1">
      <alignment horizontal="right"/>
    </xf>
    <xf numFmtId="0" fontId="34" fillId="0" borderId="15" xfId="115" applyFont="1" applyFill="1" applyBorder="1" applyAlignment="1">
      <alignment horizontal="right"/>
    </xf>
    <xf numFmtId="2" fontId="31" fillId="0" borderId="15" xfId="0" applyNumberFormat="1" applyFont="1" applyFill="1" applyBorder="1" applyAlignment="1">
      <alignment horizontal="right" wrapText="1"/>
    </xf>
    <xf numFmtId="1" fontId="31" fillId="0" borderId="14" xfId="0" applyNumberFormat="1" applyFont="1" applyFill="1" applyBorder="1" applyAlignment="1">
      <alignment horizontal="right" wrapText="1"/>
    </xf>
    <xf numFmtId="1" fontId="31" fillId="0" borderId="15" xfId="0" applyNumberFormat="1" applyFont="1" applyFill="1" applyBorder="1" applyAlignment="1">
      <alignment horizontal="right" wrapText="1"/>
    </xf>
    <xf numFmtId="4" fontId="31" fillId="0" borderId="14" xfId="0" applyNumberFormat="1" applyFont="1" applyFill="1" applyBorder="1" applyAlignment="1">
      <alignment horizontal="right" wrapText="1"/>
    </xf>
    <xf numFmtId="4" fontId="31" fillId="0" borderId="15" xfId="0" applyNumberFormat="1" applyFont="1" applyFill="1" applyBorder="1" applyAlignment="1">
      <alignment horizontal="right" wrapText="1"/>
    </xf>
    <xf numFmtId="4" fontId="34" fillId="0" borderId="15" xfId="0" applyNumberFormat="1" applyFont="1" applyFill="1" applyBorder="1" applyAlignment="1">
      <alignment horizontal="right" wrapText="1"/>
    </xf>
    <xf numFmtId="4" fontId="34" fillId="0" borderId="15" xfId="0" applyNumberFormat="1" applyFont="1" applyFill="1" applyBorder="1" applyAlignment="1">
      <alignment horizontal="right"/>
    </xf>
    <xf numFmtId="165" fontId="34" fillId="0" borderId="14" xfId="0" applyNumberFormat="1" applyFont="1" applyFill="1" applyBorder="1" applyAlignment="1">
      <alignment horizontal="right" wrapText="1"/>
    </xf>
    <xf numFmtId="49" fontId="34" fillId="0" borderId="17" xfId="0" applyNumberFormat="1" applyFont="1" applyFill="1" applyBorder="1" applyAlignment="1">
      <alignment horizontal="left" wrapText="1" indent="1"/>
    </xf>
    <xf numFmtId="0" fontId="34" fillId="0" borderId="17" xfId="0" applyNumberFormat="1" applyFont="1" applyFill="1" applyBorder="1" applyAlignment="1">
      <alignment horizontal="left" indent="1"/>
    </xf>
    <xf numFmtId="169" fontId="34" fillId="0" borderId="17" xfId="0" applyNumberFormat="1" applyFont="1" applyFill="1" applyBorder="1" applyAlignment="1">
      <alignment horizontal="left" indent="2"/>
    </xf>
    <xf numFmtId="0" fontId="31" fillId="0" borderId="17" xfId="0" applyNumberFormat="1" applyFont="1" applyFill="1" applyBorder="1" applyAlignment="1">
      <alignment horizontal="left" wrapText="1"/>
    </xf>
    <xf numFmtId="169" fontId="31" fillId="0" borderId="17" xfId="0" applyNumberFormat="1" applyFont="1" applyFill="1" applyBorder="1" applyAlignment="1">
      <alignment horizontal="left" wrapText="1"/>
    </xf>
    <xf numFmtId="0" fontId="54" fillId="0" borderId="16" xfId="0" applyFont="1" applyFill="1" applyBorder="1" applyAlignment="1">
      <alignment horizontal="center" vertical="center" wrapText="1"/>
    </xf>
    <xf numFmtId="165" fontId="59" fillId="0" borderId="0" xfId="0" applyNumberFormat="1" applyFont="1" applyFill="1" applyAlignment="1">
      <alignment horizontal="left" indent="1"/>
    </xf>
    <xf numFmtId="165" fontId="54" fillId="0" borderId="0" xfId="0" applyNumberFormat="1" applyFont="1" applyFill="1" applyBorder="1" applyAlignment="1">
      <alignment horizontal="right" wrapText="1"/>
    </xf>
    <xf numFmtId="2" fontId="54" fillId="0" borderId="15" xfId="0" applyNumberFormat="1" applyFont="1" applyFill="1" applyBorder="1" applyAlignment="1">
      <alignment horizontal="right" wrapText="1"/>
    </xf>
    <xf numFmtId="2" fontId="54" fillId="0" borderId="19" xfId="0" applyNumberFormat="1" applyFont="1" applyFill="1" applyBorder="1" applyAlignment="1">
      <alignment horizontal="right" wrapText="1"/>
    </xf>
    <xf numFmtId="0" fontId="54" fillId="0" borderId="15" xfId="0" applyFont="1" applyFill="1" applyBorder="1"/>
    <xf numFmtId="0" fontId="54" fillId="0" borderId="19" xfId="0" applyFont="1" applyFill="1" applyBorder="1"/>
    <xf numFmtId="0" fontId="53" fillId="0" borderId="0" xfId="0" applyFont="1" applyFill="1" applyBorder="1"/>
    <xf numFmtId="0" fontId="53" fillId="0" borderId="19" xfId="0" applyFont="1" applyFill="1" applyBorder="1"/>
    <xf numFmtId="0" fontId="34" fillId="0" borderId="0" xfId="0" applyNumberFormat="1" applyFont="1" applyFill="1" applyBorder="1" applyAlignment="1">
      <alignment horizontal="right"/>
    </xf>
    <xf numFmtId="0" fontId="34" fillId="0" borderId="15" xfId="0" applyNumberFormat="1" applyFont="1" applyFill="1" applyBorder="1" applyAlignment="1">
      <alignment horizontal="right"/>
    </xf>
    <xf numFmtId="0" fontId="53" fillId="0" borderId="15" xfId="0" applyNumberFormat="1" applyFont="1" applyFill="1" applyBorder="1" applyAlignment="1">
      <alignment horizontal="right"/>
    </xf>
    <xf numFmtId="0" fontId="53" fillId="0" borderId="0" xfId="0" applyNumberFormat="1" applyFont="1" applyFill="1" applyBorder="1" applyAlignment="1">
      <alignment horizontal="right"/>
    </xf>
    <xf numFmtId="0" fontId="34" fillId="0" borderId="19" xfId="0" applyFont="1" applyFill="1" applyBorder="1" applyAlignment="1">
      <alignment horizontal="right" vertical="center"/>
    </xf>
    <xf numFmtId="0" fontId="34" fillId="0" borderId="14" xfId="0" applyFont="1" applyFill="1" applyBorder="1" applyAlignment="1">
      <alignment horizontal="left" vertical="top" wrapText="1"/>
    </xf>
    <xf numFmtId="0" fontId="34" fillId="0" borderId="14" xfId="0" applyFont="1" applyFill="1" applyBorder="1" applyAlignment="1">
      <alignment horizontal="center" vertical="top" wrapText="1"/>
    </xf>
    <xf numFmtId="0" fontId="34" fillId="0" borderId="15" xfId="0" applyFont="1" applyFill="1" applyBorder="1" applyAlignment="1">
      <alignment horizontal="left" vertical="top" wrapText="1"/>
    </xf>
    <xf numFmtId="0" fontId="59" fillId="0" borderId="15" xfId="0" applyFont="1" applyFill="1" applyBorder="1" applyAlignment="1">
      <alignment horizontal="center" vertical="top" wrapText="1"/>
    </xf>
    <xf numFmtId="0" fontId="34" fillId="0" borderId="15" xfId="0" applyFont="1" applyFill="1" applyBorder="1" applyAlignment="1">
      <alignment horizontal="center" vertical="top" wrapText="1"/>
    </xf>
    <xf numFmtId="0" fontId="34" fillId="0" borderId="18" xfId="0" applyFont="1" applyFill="1" applyBorder="1" applyAlignment="1">
      <alignment horizontal="left" vertical="top" wrapText="1"/>
    </xf>
    <xf numFmtId="0" fontId="34" fillId="0" borderId="17" xfId="0" applyFont="1" applyFill="1" applyBorder="1" applyAlignment="1">
      <alignment horizontal="left" vertical="top" wrapText="1"/>
    </xf>
    <xf numFmtId="0" fontId="54" fillId="0" borderId="0" xfId="0" applyFont="1" applyFill="1" applyAlignment="1">
      <alignment horizontal="left" wrapText="1" indent="1"/>
    </xf>
    <xf numFmtId="0" fontId="59" fillId="0" borderId="0" xfId="0" applyFont="1" applyFill="1" applyAlignment="1">
      <alignment horizontal="left" wrapText="1" indent="1"/>
    </xf>
    <xf numFmtId="0" fontId="54" fillId="0" borderId="15" xfId="0" applyFont="1" applyFill="1" applyBorder="1" applyAlignment="1">
      <alignment wrapText="1"/>
    </xf>
    <xf numFmtId="0" fontId="54" fillId="0" borderId="0" xfId="0" applyFont="1" applyFill="1" applyAlignment="1">
      <alignment horizontal="left"/>
    </xf>
    <xf numFmtId="170" fontId="54" fillId="0" borderId="15" xfId="0" applyNumberFormat="1" applyFont="1" applyFill="1" applyBorder="1" applyAlignment="1">
      <alignment horizontal="right" wrapText="1"/>
    </xf>
    <xf numFmtId="0" fontId="54" fillId="0" borderId="14" xfId="0" applyFont="1" applyFill="1" applyBorder="1" applyAlignment="1">
      <alignment horizontal="right" wrapText="1"/>
    </xf>
    <xf numFmtId="0" fontId="34" fillId="0" borderId="0" xfId="0" applyFont="1"/>
    <xf numFmtId="0" fontId="59" fillId="0" borderId="0" xfId="0" applyFont="1" applyAlignment="1">
      <alignment horizontal="left" indent="7"/>
    </xf>
    <xf numFmtId="0" fontId="59" fillId="0" borderId="0" xfId="0" applyFont="1" applyAlignment="1">
      <alignment horizontal="center" vertical="top"/>
    </xf>
    <xf numFmtId="0" fontId="59" fillId="0" borderId="17" xfId="0" applyFont="1" applyBorder="1" applyAlignment="1">
      <alignment horizontal="left" wrapText="1"/>
    </xf>
    <xf numFmtId="0" fontId="53" fillId="0" borderId="17" xfId="0" applyFont="1" applyBorder="1" applyAlignment="1">
      <alignment horizontal="left" wrapText="1"/>
    </xf>
    <xf numFmtId="169" fontId="34" fillId="0" borderId="17" xfId="0" applyNumberFormat="1" applyFont="1" applyBorder="1" applyAlignment="1">
      <alignment horizontal="left" indent="1"/>
    </xf>
    <xf numFmtId="0" fontId="34" fillId="0" borderId="15" xfId="0" applyFont="1" applyBorder="1" applyAlignment="1">
      <alignment horizontal="center"/>
    </xf>
    <xf numFmtId="0" fontId="59" fillId="0" borderId="15" xfId="0" applyFont="1" applyBorder="1" applyAlignment="1">
      <alignment horizontal="center" vertical="top"/>
    </xf>
    <xf numFmtId="1" fontId="34" fillId="0" borderId="15" xfId="0" applyNumberFormat="1" applyFont="1" applyBorder="1" applyAlignment="1">
      <alignment horizontal="center"/>
    </xf>
    <xf numFmtId="0" fontId="54" fillId="0" borderId="13" xfId="0" applyFont="1" applyBorder="1" applyAlignment="1">
      <alignment horizontal="center" vertical="center"/>
    </xf>
    <xf numFmtId="0" fontId="54" fillId="0" borderId="13" xfId="0" applyFont="1" applyBorder="1" applyAlignment="1">
      <alignment horizontal="center" vertical="center" wrapText="1"/>
    </xf>
    <xf numFmtId="0" fontId="34" fillId="0" borderId="0" xfId="0" applyFont="1" applyFill="1" applyAlignment="1">
      <alignment horizontal="center" wrapText="1"/>
    </xf>
    <xf numFmtId="0" fontId="59" fillId="0" borderId="0" xfId="0" applyFont="1" applyFill="1" applyAlignment="1"/>
    <xf numFmtId="169" fontId="54" fillId="0" borderId="22" xfId="0" applyNumberFormat="1" applyFont="1" applyFill="1" applyBorder="1" applyAlignment="1">
      <alignment horizontal="left" wrapText="1"/>
    </xf>
    <xf numFmtId="0" fontId="54" fillId="0" borderId="19" xfId="0" applyNumberFormat="1" applyFont="1" applyFill="1" applyBorder="1" applyAlignment="1">
      <alignment horizontal="right" wrapText="1"/>
    </xf>
    <xf numFmtId="169" fontId="54" fillId="0" borderId="0" xfId="0" applyNumberFormat="1" applyFont="1" applyFill="1" applyBorder="1" applyAlignment="1">
      <alignment horizontal="left" wrapText="1"/>
    </xf>
    <xf numFmtId="1" fontId="54" fillId="0" borderId="19" xfId="0" applyNumberFormat="1" applyFont="1" applyFill="1" applyBorder="1" applyAlignment="1">
      <alignment horizontal="right" wrapText="1"/>
    </xf>
    <xf numFmtId="0" fontId="54" fillId="0" borderId="15" xfId="0" applyNumberFormat="1" applyFont="1" applyFill="1" applyBorder="1" applyAlignment="1">
      <alignment horizontal="right" wrapText="1"/>
    </xf>
    <xf numFmtId="169" fontId="54" fillId="0" borderId="0" xfId="0" applyNumberFormat="1" applyFont="1" applyFill="1" applyBorder="1" applyAlignment="1">
      <alignment wrapText="1"/>
    </xf>
    <xf numFmtId="0" fontId="53" fillId="0" borderId="0" xfId="0" applyFont="1" applyFill="1" applyAlignment="1">
      <alignment horizontal="left" vertical="center"/>
    </xf>
    <xf numFmtId="0" fontId="55" fillId="0" borderId="23" xfId="0" applyFont="1" applyFill="1" applyBorder="1" applyAlignment="1">
      <alignment horizontal="left" vertical="center"/>
    </xf>
    <xf numFmtId="1" fontId="54" fillId="0" borderId="15" xfId="0" applyNumberFormat="1" applyFont="1" applyFill="1" applyBorder="1" applyAlignment="1">
      <alignment horizontal="right" wrapText="1"/>
    </xf>
    <xf numFmtId="166" fontId="54" fillId="0" borderId="0" xfId="0" applyNumberFormat="1" applyFont="1" applyFill="1" applyBorder="1" applyAlignment="1">
      <alignment horizontal="right" wrapText="1"/>
    </xf>
    <xf numFmtId="0" fontId="54" fillId="0" borderId="14" xfId="0" applyNumberFormat="1" applyFont="1" applyFill="1" applyBorder="1" applyAlignment="1">
      <alignment horizontal="right" vertical="center"/>
    </xf>
    <xf numFmtId="0" fontId="54" fillId="0" borderId="0" xfId="0" applyNumberFormat="1" applyFont="1" applyFill="1" applyBorder="1" applyAlignment="1">
      <alignment horizontal="right" vertical="center"/>
    </xf>
    <xf numFmtId="0" fontId="54" fillId="0" borderId="15" xfId="0" applyNumberFormat="1" applyFont="1" applyFill="1" applyBorder="1" applyAlignment="1">
      <alignment horizontal="right" vertical="center"/>
    </xf>
    <xf numFmtId="166" fontId="54" fillId="0" borderId="0" xfId="0" applyNumberFormat="1" applyFont="1" applyFill="1" applyAlignment="1">
      <alignment horizontal="right" wrapText="1"/>
    </xf>
    <xf numFmtId="0" fontId="59" fillId="0" borderId="0" xfId="0" applyFont="1" applyFill="1" applyAlignment="1">
      <alignment horizontal="left" indent="1"/>
    </xf>
    <xf numFmtId="166" fontId="59" fillId="0" borderId="0" xfId="0" applyNumberFormat="1" applyFont="1" applyFill="1" applyBorder="1" applyAlignment="1">
      <alignment horizontal="right" wrapText="1"/>
    </xf>
    <xf numFmtId="166" fontId="59" fillId="0" borderId="0" xfId="0" applyNumberFormat="1" applyFont="1" applyFill="1" applyAlignment="1">
      <alignment horizontal="right" wrapText="1"/>
    </xf>
    <xf numFmtId="1" fontId="53" fillId="0" borderId="14" xfId="51" applyNumberFormat="1" applyFont="1" applyFill="1" applyBorder="1" applyAlignment="1">
      <alignment horizontal="right" wrapText="1"/>
    </xf>
    <xf numFmtId="0" fontId="53" fillId="0" borderId="14" xfId="51" applyFont="1" applyFill="1" applyBorder="1" applyAlignment="1">
      <alignment horizontal="right" wrapText="1"/>
    </xf>
    <xf numFmtId="0" fontId="53" fillId="0" borderId="16" xfId="51" applyFont="1" applyFill="1" applyBorder="1" applyAlignment="1">
      <alignment horizontal="right" wrapText="1"/>
    </xf>
    <xf numFmtId="169" fontId="54" fillId="0" borderId="0" xfId="51" applyNumberFormat="1" applyFont="1" applyFill="1" applyBorder="1" applyAlignment="1">
      <alignment horizontal="left" wrapText="1"/>
    </xf>
    <xf numFmtId="1" fontId="54" fillId="0" borderId="19" xfId="51" applyNumberFormat="1" applyFont="1" applyFill="1" applyBorder="1" applyAlignment="1">
      <alignment horizontal="right" wrapText="1"/>
    </xf>
    <xf numFmtId="1" fontId="53" fillId="0" borderId="19" xfId="51" applyNumberFormat="1" applyFont="1" applyFill="1" applyBorder="1" applyAlignment="1">
      <alignment horizontal="right" wrapText="1"/>
    </xf>
    <xf numFmtId="1" fontId="53" fillId="0" borderId="16" xfId="0" applyNumberFormat="1" applyFont="1" applyFill="1" applyBorder="1" applyAlignment="1">
      <alignment horizontal="right" wrapText="1"/>
    </xf>
    <xf numFmtId="0" fontId="54" fillId="0" borderId="19" xfId="0" applyFont="1" applyFill="1" applyBorder="1" applyAlignment="1">
      <alignment wrapText="1"/>
    </xf>
    <xf numFmtId="0" fontId="59" fillId="0" borderId="24" xfId="37" applyFont="1" applyFill="1" applyBorder="1" applyAlignment="1" applyProtection="1">
      <alignment horizontal="center"/>
    </xf>
    <xf numFmtId="165" fontId="53" fillId="0" borderId="14" xfId="0" applyNumberFormat="1" applyFont="1" applyFill="1" applyBorder="1" applyAlignment="1">
      <alignment horizontal="right" wrapText="1"/>
    </xf>
    <xf numFmtId="2" fontId="53" fillId="0" borderId="14" xfId="0" applyNumberFormat="1" applyFont="1" applyFill="1" applyBorder="1" applyAlignment="1">
      <alignment horizontal="right" wrapText="1"/>
    </xf>
    <xf numFmtId="2" fontId="53" fillId="0" borderId="16" xfId="0" applyNumberFormat="1" applyFont="1" applyFill="1" applyBorder="1" applyAlignment="1">
      <alignment horizontal="right" wrapText="1"/>
    </xf>
    <xf numFmtId="2" fontId="54" fillId="0" borderId="15" xfId="0" applyNumberFormat="1" applyFont="1" applyFill="1" applyBorder="1" applyAlignment="1">
      <alignment wrapText="1"/>
    </xf>
    <xf numFmtId="0" fontId="54" fillId="0" borderId="11" xfId="0" applyFont="1" applyFill="1" applyBorder="1" applyAlignment="1">
      <alignment horizontal="center" vertical="center" wrapText="1"/>
    </xf>
    <xf numFmtId="165" fontId="53" fillId="0" borderId="15" xfId="0" applyNumberFormat="1" applyFont="1" applyFill="1" applyBorder="1" applyAlignment="1">
      <alignment horizontal="right" wrapText="1"/>
    </xf>
    <xf numFmtId="165" fontId="53" fillId="0" borderId="19" xfId="0" applyNumberFormat="1" applyFont="1" applyFill="1" applyBorder="1" applyAlignment="1">
      <alignment horizontal="right" wrapText="1"/>
    </xf>
    <xf numFmtId="165" fontId="53" fillId="0" borderId="14" xfId="0" applyNumberFormat="1" applyFont="1" applyFill="1" applyBorder="1" applyAlignment="1">
      <alignment horizontal="right"/>
    </xf>
    <xf numFmtId="165" fontId="54" fillId="0" borderId="15" xfId="0" applyNumberFormat="1" applyFont="1" applyFill="1" applyBorder="1" applyAlignment="1">
      <alignment wrapText="1"/>
    </xf>
    <xf numFmtId="165" fontId="54" fillId="0" borderId="0" xfId="0" applyNumberFormat="1" applyFont="1" applyFill="1" applyAlignment="1">
      <alignment wrapText="1"/>
    </xf>
    <xf numFmtId="165" fontId="54" fillId="0" borderId="19" xfId="0" applyNumberFormat="1" applyFont="1" applyFill="1" applyBorder="1" applyAlignment="1">
      <alignment wrapText="1"/>
    </xf>
    <xf numFmtId="1" fontId="53" fillId="0" borderId="19" xfId="0" applyNumberFormat="1" applyFont="1" applyFill="1" applyBorder="1" applyAlignment="1">
      <alignment horizontal="right" wrapText="1"/>
    </xf>
    <xf numFmtId="1" fontId="54" fillId="0" borderId="15" xfId="0" applyNumberFormat="1" applyFont="1" applyFill="1" applyBorder="1" applyAlignment="1">
      <alignment wrapText="1"/>
    </xf>
    <xf numFmtId="1" fontId="53" fillId="0" borderId="0" xfId="0" applyNumberFormat="1" applyFont="1" applyFill="1" applyBorder="1" applyAlignment="1">
      <alignment horizontal="right" wrapText="1"/>
    </xf>
    <xf numFmtId="165" fontId="54" fillId="0" borderId="0" xfId="0" applyNumberFormat="1" applyFont="1" applyFill="1" applyBorder="1" applyAlignment="1">
      <alignment wrapText="1"/>
    </xf>
    <xf numFmtId="1" fontId="54" fillId="0" borderId="0" xfId="0" applyNumberFormat="1" applyFont="1" applyFill="1" applyBorder="1" applyAlignment="1">
      <alignment horizontal="right" vertical="center"/>
    </xf>
    <xf numFmtId="1" fontId="54" fillId="0" borderId="15" xfId="0" applyNumberFormat="1" applyFont="1" applyFill="1" applyBorder="1" applyAlignment="1">
      <alignment horizontal="right" vertical="center"/>
    </xf>
    <xf numFmtId="0" fontId="58" fillId="0" borderId="0" xfId="0" applyFont="1" applyFill="1" applyBorder="1" applyAlignment="1">
      <alignment vertical="center"/>
    </xf>
    <xf numFmtId="0" fontId="82" fillId="0" borderId="0" xfId="0" applyFont="1" applyFill="1" applyBorder="1"/>
    <xf numFmtId="0" fontId="53" fillId="0" borderId="15" xfId="0" applyFont="1" applyFill="1" applyBorder="1" applyAlignment="1">
      <alignment wrapText="1"/>
    </xf>
    <xf numFmtId="0" fontId="53" fillId="0" borderId="19" xfId="0" applyNumberFormat="1" applyFont="1" applyFill="1" applyBorder="1" applyAlignment="1">
      <alignment horizontal="right" wrapText="1"/>
    </xf>
    <xf numFmtId="0" fontId="53" fillId="0" borderId="14" xfId="0" applyNumberFormat="1" applyFont="1" applyFill="1" applyBorder="1" applyAlignment="1">
      <alignment horizontal="right" vertical="center"/>
    </xf>
    <xf numFmtId="0" fontId="53" fillId="0" borderId="15" xfId="0" applyNumberFormat="1" applyFont="1" applyFill="1" applyBorder="1" applyAlignment="1">
      <alignment horizontal="right" vertical="center"/>
    </xf>
    <xf numFmtId="0" fontId="54" fillId="0" borderId="0" xfId="0" applyNumberFormat="1" applyFont="1" applyFill="1" applyBorder="1" applyAlignment="1">
      <alignment horizontal="right"/>
    </xf>
    <xf numFmtId="1" fontId="54" fillId="0" borderId="0" xfId="0" applyNumberFormat="1" applyFont="1" applyFill="1" applyBorder="1" applyAlignment="1">
      <alignment horizontal="right" wrapText="1"/>
    </xf>
    <xf numFmtId="1" fontId="53" fillId="0" borderId="15" xfId="0" applyNumberFormat="1" applyFont="1" applyFill="1" applyBorder="1" applyAlignment="1">
      <alignment horizontal="right" wrapText="1"/>
    </xf>
    <xf numFmtId="0" fontId="53" fillId="0" borderId="15" xfId="0" applyNumberFormat="1" applyFont="1" applyFill="1" applyBorder="1" applyAlignment="1">
      <alignment horizontal="right" wrapText="1"/>
    </xf>
    <xf numFmtId="0" fontId="54" fillId="0" borderId="15" xfId="0" applyFont="1" applyFill="1" applyBorder="1" applyAlignment="1">
      <alignment horizontal="right"/>
    </xf>
    <xf numFmtId="0" fontId="54" fillId="0" borderId="19" xfId="0" applyFont="1" applyFill="1" applyBorder="1" applyAlignment="1">
      <alignment horizontal="right"/>
    </xf>
    <xf numFmtId="0" fontId="54" fillId="0" borderId="15" xfId="0" applyNumberFormat="1" applyFont="1" applyFill="1" applyBorder="1" applyAlignment="1">
      <alignment horizontal="right"/>
    </xf>
    <xf numFmtId="0" fontId="54" fillId="0" borderId="0" xfId="0" applyFont="1" applyFill="1" applyBorder="1" applyAlignment="1">
      <alignment horizontal="right"/>
    </xf>
    <xf numFmtId="0" fontId="61" fillId="0" borderId="0" xfId="0" applyFont="1" applyFill="1" applyAlignment="1">
      <alignment horizontal="left" indent="6"/>
    </xf>
    <xf numFmtId="2" fontId="31" fillId="0" borderId="19" xfId="51" applyNumberFormat="1" applyFont="1" applyFill="1" applyBorder="1"/>
    <xf numFmtId="2" fontId="31" fillId="0" borderId="15" xfId="51" applyNumberFormat="1" applyFont="1" applyFill="1" applyBorder="1"/>
    <xf numFmtId="2" fontId="34" fillId="0" borderId="15" xfId="51" applyNumberFormat="1" applyFont="1" applyFill="1" applyBorder="1"/>
    <xf numFmtId="2" fontId="34" fillId="0" borderId="19" xfId="51" applyNumberFormat="1" applyFont="1" applyFill="1" applyBorder="1"/>
    <xf numFmtId="2" fontId="34" fillId="0" borderId="19" xfId="51" applyNumberFormat="1" applyFont="1" applyFill="1" applyBorder="1" applyAlignment="1">
      <alignment horizontal="right"/>
    </xf>
    <xf numFmtId="0" fontId="54" fillId="0" borderId="0" xfId="51" applyFont="1" applyFill="1" applyBorder="1" applyAlignment="1">
      <alignment horizontal="left" indent="1"/>
    </xf>
    <xf numFmtId="0" fontId="85" fillId="0" borderId="0" xfId="51" applyFont="1" applyFill="1" applyBorder="1"/>
    <xf numFmtId="2" fontId="85" fillId="0" borderId="0" xfId="51" applyNumberFormat="1" applyFont="1" applyFill="1" applyBorder="1"/>
    <xf numFmtId="0" fontId="59" fillId="0" borderId="0" xfId="51" applyFont="1" applyFill="1" applyBorder="1" applyAlignment="1">
      <alignment horizontal="left" indent="1"/>
    </xf>
    <xf numFmtId="0" fontId="54" fillId="0" borderId="10" xfId="0" applyFont="1" applyFill="1" applyBorder="1" applyAlignment="1">
      <alignment horizontal="center" vertical="center" wrapText="1"/>
    </xf>
    <xf numFmtId="0" fontId="54" fillId="0" borderId="11" xfId="0" applyFont="1" applyFill="1" applyBorder="1" applyAlignment="1">
      <alignment horizontal="center" vertical="center" wrapText="1"/>
    </xf>
    <xf numFmtId="165" fontId="54" fillId="0" borderId="0" xfId="0" applyNumberFormat="1" applyFont="1" applyFill="1" applyBorder="1"/>
    <xf numFmtId="0" fontId="53" fillId="0" borderId="14" xfId="119" applyFont="1" applyFill="1" applyBorder="1" applyAlignment="1">
      <alignment wrapText="1"/>
    </xf>
    <xf numFmtId="1" fontId="53" fillId="0" borderId="16" xfId="119" applyNumberFormat="1" applyFont="1" applyFill="1" applyBorder="1" applyAlignment="1">
      <alignment wrapText="1"/>
    </xf>
    <xf numFmtId="165" fontId="53" fillId="0" borderId="16" xfId="119" applyNumberFormat="1" applyFont="1" applyFill="1" applyBorder="1" applyAlignment="1">
      <alignment wrapText="1"/>
    </xf>
    <xf numFmtId="1" fontId="53" fillId="0" borderId="15" xfId="0" applyNumberFormat="1" applyFont="1" applyFill="1" applyBorder="1" applyAlignment="1">
      <alignment wrapText="1"/>
    </xf>
    <xf numFmtId="1" fontId="53" fillId="0" borderId="19" xfId="0" applyNumberFormat="1" applyFont="1" applyFill="1" applyBorder="1" applyAlignment="1">
      <alignment wrapText="1"/>
    </xf>
    <xf numFmtId="1" fontId="54" fillId="0" borderId="19" xfId="0" applyNumberFormat="1" applyFont="1" applyFill="1" applyBorder="1" applyAlignment="1">
      <alignment wrapText="1"/>
    </xf>
    <xf numFmtId="165" fontId="53" fillId="0" borderId="19" xfId="119" applyNumberFormat="1" applyFont="1" applyFill="1" applyBorder="1" applyAlignment="1">
      <alignment wrapText="1"/>
    </xf>
    <xf numFmtId="0" fontId="54" fillId="0" borderId="15" xfId="119" applyFont="1" applyFill="1" applyBorder="1" applyAlignment="1">
      <alignment wrapText="1"/>
    </xf>
    <xf numFmtId="0" fontId="54" fillId="0" borderId="19" xfId="119" applyFont="1" applyFill="1" applyBorder="1" applyAlignment="1">
      <alignment wrapText="1"/>
    </xf>
    <xf numFmtId="1" fontId="54" fillId="0" borderId="19" xfId="119" applyNumberFormat="1" applyFont="1" applyFill="1" applyBorder="1" applyAlignment="1">
      <alignment wrapText="1"/>
    </xf>
    <xf numFmtId="165" fontId="54" fillId="0" borderId="19" xfId="119" applyNumberFormat="1" applyFont="1" applyFill="1" applyBorder="1" applyAlignment="1">
      <alignment wrapText="1"/>
    </xf>
    <xf numFmtId="0" fontId="54" fillId="0" borderId="11" xfId="0" applyFont="1" applyFill="1" applyBorder="1" applyAlignment="1">
      <alignment horizontal="center" vertical="center" wrapText="1"/>
    </xf>
    <xf numFmtId="165" fontId="53" fillId="0" borderId="0" xfId="0" applyNumberFormat="1" applyFont="1" applyFill="1" applyBorder="1" applyAlignment="1">
      <alignment horizontal="right" wrapText="1"/>
    </xf>
    <xf numFmtId="165" fontId="53" fillId="0" borderId="17" xfId="0" applyNumberFormat="1" applyFont="1" applyFill="1" applyBorder="1" applyAlignment="1">
      <alignment horizontal="right" wrapText="1"/>
    </xf>
    <xf numFmtId="165" fontId="54" fillId="0" borderId="17" xfId="0" applyNumberFormat="1" applyFont="1" applyFill="1" applyBorder="1" applyAlignment="1">
      <alignment horizontal="right" wrapText="1"/>
    </xf>
    <xf numFmtId="0" fontId="31" fillId="0" borderId="0" xfId="0" applyFont="1" applyFill="1" applyBorder="1" applyAlignment="1">
      <alignment horizontal="left" wrapText="1" indent="1"/>
    </xf>
    <xf numFmtId="165" fontId="53" fillId="0" borderId="0" xfId="0" applyNumberFormat="1" applyFont="1" applyFill="1" applyBorder="1" applyAlignment="1"/>
    <xf numFmtId="0" fontId="54" fillId="0" borderId="0" xfId="0" applyFont="1" applyBorder="1" applyAlignment="1">
      <alignment horizontal="left" indent="1"/>
    </xf>
    <xf numFmtId="0" fontId="59" fillId="0" borderId="0" xfId="0" applyFont="1" applyBorder="1" applyAlignment="1">
      <alignment horizontal="left" indent="1"/>
    </xf>
    <xf numFmtId="0" fontId="54" fillId="0" borderId="15" xfId="0" applyFont="1" applyBorder="1" applyAlignment="1">
      <alignment wrapText="1"/>
    </xf>
    <xf numFmtId="165" fontId="54" fillId="0" borderId="15" xfId="0" applyNumberFormat="1" applyFont="1" applyBorder="1" applyAlignment="1">
      <alignment wrapText="1"/>
    </xf>
    <xf numFmtId="165" fontId="54" fillId="0" borderId="19" xfId="0" applyNumberFormat="1" applyFont="1" applyBorder="1" applyAlignment="1">
      <alignment wrapText="1"/>
    </xf>
    <xf numFmtId="0" fontId="54" fillId="0" borderId="14" xfId="0" applyFont="1" applyBorder="1" applyAlignment="1">
      <alignment wrapText="1"/>
    </xf>
    <xf numFmtId="165" fontId="54" fillId="0" borderId="14" xfId="0" applyNumberFormat="1" applyFont="1" applyBorder="1" applyAlignment="1">
      <alignment wrapText="1"/>
    </xf>
    <xf numFmtId="165" fontId="54" fillId="0" borderId="16" xfId="0" applyNumberFormat="1" applyFont="1" applyBorder="1" applyAlignment="1">
      <alignment wrapText="1"/>
    </xf>
    <xf numFmtId="0" fontId="54" fillId="0" borderId="15" xfId="0" applyFont="1" applyBorder="1" applyAlignment="1">
      <alignment horizontal="right" wrapText="1"/>
    </xf>
    <xf numFmtId="165" fontId="54" fillId="0" borderId="15" xfId="0" applyNumberFormat="1" applyFont="1" applyBorder="1" applyAlignment="1">
      <alignment horizontal="right" wrapText="1"/>
    </xf>
    <xf numFmtId="165" fontId="54" fillId="0" borderId="19" xfId="0" applyNumberFormat="1" applyFont="1" applyBorder="1" applyAlignment="1">
      <alignment horizontal="right" wrapText="1"/>
    </xf>
    <xf numFmtId="0" fontId="54" fillId="0" borderId="14" xfId="0" applyFont="1" applyBorder="1" applyAlignment="1">
      <alignment horizontal="right" wrapText="1"/>
    </xf>
    <xf numFmtId="0" fontId="54" fillId="0" borderId="19" xfId="0" applyFont="1" applyBorder="1" applyAlignment="1">
      <alignment horizontal="right" wrapText="1"/>
    </xf>
    <xf numFmtId="2" fontId="54" fillId="0" borderId="15" xfId="0" applyNumberFormat="1" applyFont="1" applyBorder="1" applyAlignment="1">
      <alignment horizontal="right" wrapText="1"/>
    </xf>
    <xf numFmtId="164" fontId="54" fillId="0" borderId="15" xfId="0" applyNumberFormat="1" applyFont="1" applyBorder="1" applyAlignment="1">
      <alignment horizontal="right" wrapText="1"/>
    </xf>
    <xf numFmtId="164" fontId="54" fillId="0" borderId="19" xfId="0" applyNumberFormat="1" applyFont="1" applyBorder="1" applyAlignment="1">
      <alignment horizontal="right" wrapText="1"/>
    </xf>
    <xf numFmtId="2" fontId="54" fillId="0" borderId="19" xfId="0" applyNumberFormat="1" applyFont="1" applyBorder="1" applyAlignment="1">
      <alignment horizontal="right" wrapText="1"/>
    </xf>
    <xf numFmtId="2" fontId="54" fillId="0" borderId="14" xfId="0" applyNumberFormat="1" applyFont="1" applyBorder="1" applyAlignment="1">
      <alignment horizontal="right" wrapText="1"/>
    </xf>
    <xf numFmtId="2" fontId="54" fillId="0" borderId="0" xfId="0" applyNumberFormat="1" applyFont="1" applyAlignment="1">
      <alignment horizontal="right" wrapText="1"/>
    </xf>
    <xf numFmtId="1" fontId="54" fillId="0" borderId="17" xfId="0" applyNumberFormat="1" applyFont="1" applyFill="1" applyBorder="1" applyAlignment="1">
      <alignment wrapText="1"/>
    </xf>
    <xf numFmtId="1" fontId="53" fillId="0" borderId="17" xfId="0" applyNumberFormat="1" applyFont="1" applyFill="1" applyBorder="1" applyAlignment="1">
      <alignment wrapText="1"/>
    </xf>
    <xf numFmtId="165" fontId="53" fillId="0" borderId="0" xfId="0" applyNumberFormat="1" applyFont="1" applyFill="1" applyBorder="1" applyAlignment="1">
      <alignment horizontal="right" vertical="top" wrapText="1"/>
    </xf>
    <xf numFmtId="1" fontId="54" fillId="0" borderId="0" xfId="0" applyNumberFormat="1" applyFont="1" applyFill="1" applyBorder="1" applyAlignment="1">
      <alignment wrapText="1"/>
    </xf>
    <xf numFmtId="0" fontId="54" fillId="0" borderId="17" xfId="0" applyNumberFormat="1" applyFont="1" applyFill="1" applyBorder="1" applyAlignment="1">
      <alignment wrapText="1"/>
    </xf>
    <xf numFmtId="0" fontId="53" fillId="0" borderId="17" xfId="0" applyNumberFormat="1" applyFont="1" applyFill="1" applyBorder="1" applyAlignment="1">
      <alignment wrapText="1"/>
    </xf>
    <xf numFmtId="0" fontId="31" fillId="0" borderId="0" xfId="51" applyFont="1" applyFill="1" applyAlignment="1">
      <alignment horizontal="left"/>
    </xf>
    <xf numFmtId="0" fontId="61" fillId="0" borderId="0" xfId="51" applyFont="1" applyFill="1" applyAlignment="1">
      <alignment horizontal="left"/>
    </xf>
    <xf numFmtId="0" fontId="34" fillId="0" borderId="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59" fillId="0" borderId="0" xfId="0" applyFont="1" applyFill="1" applyAlignment="1">
      <alignment horizontal="left" wrapText="1" indent="1"/>
    </xf>
    <xf numFmtId="0" fontId="54" fillId="0" borderId="14" xfId="91" applyFont="1" applyFill="1" applyBorder="1" applyAlignment="1">
      <alignment wrapText="1"/>
    </xf>
    <xf numFmtId="0" fontId="54" fillId="0" borderId="22" xfId="91" applyFont="1" applyFill="1" applyBorder="1" applyAlignment="1">
      <alignment wrapText="1"/>
    </xf>
    <xf numFmtId="1" fontId="54" fillId="0" borderId="14" xfId="91" applyNumberFormat="1" applyFont="1" applyFill="1" applyBorder="1" applyAlignment="1">
      <alignment wrapText="1"/>
    </xf>
    <xf numFmtId="0" fontId="54" fillId="0" borderId="15" xfId="91" applyFont="1" applyFill="1" applyBorder="1" applyAlignment="1">
      <alignment wrapText="1"/>
    </xf>
    <xf numFmtId="0" fontId="54" fillId="0" borderId="0" xfId="91" applyFont="1" applyFill="1" applyBorder="1" applyAlignment="1">
      <alignment wrapText="1"/>
    </xf>
    <xf numFmtId="1" fontId="54" fillId="0" borderId="15" xfId="91" applyNumberFormat="1" applyFont="1" applyFill="1" applyBorder="1" applyAlignment="1">
      <alignment wrapText="1"/>
    </xf>
    <xf numFmtId="0" fontId="54" fillId="0" borderId="16" xfId="0" applyFont="1" applyFill="1" applyBorder="1" applyAlignment="1">
      <alignment horizontal="right" wrapText="1"/>
    </xf>
    <xf numFmtId="0" fontId="54" fillId="0" borderId="22" xfId="0" applyFont="1" applyFill="1" applyBorder="1" applyAlignment="1">
      <alignment horizontal="right" wrapText="1"/>
    </xf>
    <xf numFmtId="2" fontId="54" fillId="0" borderId="0" xfId="0" applyNumberFormat="1" applyFont="1" applyFill="1" applyAlignment="1">
      <alignment horizontal="right" wrapText="1"/>
    </xf>
    <xf numFmtId="0" fontId="59" fillId="0" borderId="0" xfId="91" applyFont="1" applyFill="1" applyBorder="1" applyAlignment="1">
      <alignment horizontal="center" vertical="center"/>
    </xf>
    <xf numFmtId="0" fontId="59" fillId="0" borderId="0" xfId="91" applyFont="1" applyFill="1" applyBorder="1" applyAlignment="1">
      <alignment vertical="center"/>
    </xf>
    <xf numFmtId="0" fontId="59" fillId="0" borderId="0" xfId="91" applyFont="1" applyFill="1" applyBorder="1" applyAlignment="1">
      <alignment wrapText="1"/>
    </xf>
    <xf numFmtId="0" fontId="59" fillId="0" borderId="0" xfId="91" applyFont="1" applyFill="1" applyBorder="1" applyAlignment="1"/>
    <xf numFmtId="0" fontId="54" fillId="0" borderId="0" xfId="91" applyFont="1" applyFill="1" applyBorder="1" applyAlignment="1">
      <alignment horizontal="left" vertical="center" wrapText="1" indent="1"/>
    </xf>
    <xf numFmtId="0" fontId="59" fillId="0" borderId="0" xfId="91" applyFont="1" applyFill="1" applyBorder="1" applyAlignment="1">
      <alignment horizontal="left" vertical="center" wrapText="1" indent="1"/>
    </xf>
    <xf numFmtId="165" fontId="77" fillId="0" borderId="0" xfId="0" applyNumberFormat="1" applyFont="1" applyFill="1" applyBorder="1"/>
    <xf numFmtId="0" fontId="54" fillId="0" borderId="0" xfId="0" applyFont="1" applyFill="1" applyAlignment="1">
      <alignment horizontal="left" indent="1"/>
    </xf>
    <xf numFmtId="165" fontId="54" fillId="0" borderId="0" xfId="0" applyNumberFormat="1" applyFont="1" applyFill="1" applyAlignment="1">
      <alignment horizontal="left" indent="1"/>
    </xf>
    <xf numFmtId="0" fontId="53" fillId="0" borderId="15" xfId="0" applyFont="1" applyFill="1" applyBorder="1" applyAlignment="1">
      <alignment horizontal="right"/>
    </xf>
    <xf numFmtId="0" fontId="53" fillId="0" borderId="19" xfId="0" applyFont="1" applyFill="1" applyBorder="1" applyAlignment="1">
      <alignment horizontal="right"/>
    </xf>
    <xf numFmtId="165" fontId="53" fillId="0" borderId="0" xfId="0" applyNumberFormat="1" applyFont="1" applyFill="1" applyBorder="1" applyAlignment="1">
      <alignment wrapText="1"/>
    </xf>
    <xf numFmtId="165" fontId="38" fillId="0" borderId="0" xfId="0" applyNumberFormat="1" applyFont="1" applyFill="1" applyBorder="1" applyAlignment="1">
      <alignment horizontal="right" wrapText="1"/>
    </xf>
    <xf numFmtId="165" fontId="54" fillId="0" borderId="0" xfId="0" applyNumberFormat="1" applyFont="1" applyFill="1" applyBorder="1" applyAlignment="1">
      <alignment horizontal="left" indent="1"/>
    </xf>
    <xf numFmtId="165" fontId="59" fillId="0" borderId="0" xfId="0" applyNumberFormat="1" applyFont="1" applyFill="1" applyBorder="1" applyAlignment="1">
      <alignment horizontal="left" indent="1"/>
    </xf>
    <xf numFmtId="0" fontId="44" fillId="0" borderId="0" xfId="0" applyFont="1" applyFill="1" applyBorder="1" applyAlignment="1">
      <alignment horizontal="center" vertical="center" wrapText="1"/>
    </xf>
    <xf numFmtId="165" fontId="54" fillId="0" borderId="0" xfId="0" applyNumberFormat="1" applyFont="1" applyBorder="1" applyAlignment="1">
      <alignment horizontal="right" vertical="center" wrapText="1"/>
    </xf>
    <xf numFmtId="0" fontId="34" fillId="0" borderId="18" xfId="0" applyFont="1" applyBorder="1" applyAlignment="1">
      <alignment horizontal="center" vertical="center" wrapText="1"/>
    </xf>
    <xf numFmtId="0" fontId="12" fillId="0" borderId="0" xfId="37" applyFont="1" applyFill="1" applyAlignment="1" applyProtection="1">
      <alignment horizontal="left"/>
    </xf>
    <xf numFmtId="0" fontId="12" fillId="0" borderId="0" xfId="37" quotePrefix="1" applyFont="1" applyFill="1" applyAlignment="1" applyProtection="1">
      <alignment horizontal="left"/>
    </xf>
    <xf numFmtId="0" fontId="34" fillId="0" borderId="0" xfId="0" applyFont="1" applyFill="1" applyBorder="1" applyAlignment="1">
      <alignment horizontal="center" vertical="center" wrapText="1"/>
    </xf>
    <xf numFmtId="0" fontId="34" fillId="0" borderId="0" xfId="0" applyFont="1" applyFill="1" applyBorder="1" applyAlignment="1"/>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34" fillId="0" borderId="15" xfId="0" applyFont="1" applyFill="1" applyBorder="1" applyAlignment="1">
      <alignment horizontal="center" vertical="center" wrapText="1"/>
    </xf>
    <xf numFmtId="167" fontId="34" fillId="0" borderId="14" xfId="0" applyNumberFormat="1" applyFont="1" applyFill="1" applyBorder="1" applyAlignment="1">
      <alignment horizontal="center" vertical="center" wrapText="1"/>
    </xf>
    <xf numFmtId="0" fontId="34" fillId="0" borderId="13" xfId="0" applyFont="1" applyFill="1" applyBorder="1" applyAlignment="1">
      <alignment horizontal="center" vertical="center" wrapText="1"/>
    </xf>
    <xf numFmtId="1" fontId="34" fillId="0" borderId="19" xfId="0" applyNumberFormat="1" applyFont="1" applyFill="1" applyBorder="1" applyAlignment="1">
      <alignment horizontal="right" vertical="center" wrapText="1"/>
    </xf>
    <xf numFmtId="0" fontId="34" fillId="0" borderId="17" xfId="0" applyNumberFormat="1" applyFont="1" applyFill="1" applyBorder="1" applyAlignment="1">
      <alignment horizontal="left" vertical="center" wrapText="1"/>
    </xf>
    <xf numFmtId="0" fontId="34" fillId="0" borderId="17" xfId="0" applyNumberFormat="1" applyFont="1" applyFill="1" applyBorder="1" applyAlignment="1">
      <alignment vertical="center" wrapText="1"/>
    </xf>
    <xf numFmtId="165" fontId="31" fillId="0" borderId="19" xfId="0" applyNumberFormat="1" applyFont="1" applyFill="1" applyBorder="1" applyAlignment="1">
      <alignment horizontal="right" vertical="center" wrapText="1"/>
    </xf>
    <xf numFmtId="0" fontId="31" fillId="0" borderId="19" xfId="0" applyFont="1" applyFill="1" applyBorder="1" applyAlignment="1">
      <alignment wrapText="1"/>
    </xf>
    <xf numFmtId="165" fontId="34" fillId="0" borderId="19" xfId="0" applyNumberFormat="1" applyFont="1" applyFill="1" applyBorder="1" applyAlignment="1">
      <alignment horizontal="right" vertical="center" wrapText="1"/>
    </xf>
    <xf numFmtId="2" fontId="31" fillId="0" borderId="16" xfId="115" applyNumberFormat="1" applyFont="1" applyFill="1" applyBorder="1"/>
    <xf numFmtId="2" fontId="34" fillId="0" borderId="0" xfId="115" applyNumberFormat="1" applyFont="1" applyFill="1"/>
    <xf numFmtId="2" fontId="34" fillId="0" borderId="15" xfId="115" applyNumberFormat="1" applyFont="1" applyFill="1" applyBorder="1"/>
    <xf numFmtId="2" fontId="34" fillId="0" borderId="19" xfId="115" applyNumberFormat="1" applyFont="1" applyFill="1" applyBorder="1"/>
    <xf numFmtId="2" fontId="31" fillId="0" borderId="15" xfId="115" applyNumberFormat="1" applyFont="1" applyFill="1" applyBorder="1"/>
    <xf numFmtId="2" fontId="31" fillId="0" borderId="17" xfId="115" applyNumberFormat="1" applyFont="1" applyFill="1" applyBorder="1" applyAlignment="1">
      <alignment horizontal="right"/>
    </xf>
    <xf numFmtId="2" fontId="31" fillId="0" borderId="0" xfId="115" applyNumberFormat="1" applyFont="1" applyFill="1"/>
    <xf numFmtId="2" fontId="31" fillId="0" borderId="19" xfId="115" applyNumberFormat="1" applyFont="1" applyFill="1" applyBorder="1"/>
    <xf numFmtId="0" fontId="34" fillId="0" borderId="0" xfId="115" applyFont="1" applyFill="1"/>
    <xf numFmtId="0" fontId="34" fillId="0" borderId="15" xfId="115" applyFont="1" applyFill="1" applyBorder="1"/>
    <xf numFmtId="0" fontId="34" fillId="0" borderId="0" xfId="115" applyFont="1" applyFill="1" applyAlignment="1">
      <alignment horizontal="right"/>
    </xf>
    <xf numFmtId="0" fontId="34" fillId="0" borderId="19" xfId="115" applyFont="1" applyFill="1" applyBorder="1"/>
    <xf numFmtId="0" fontId="34" fillId="0" borderId="0" xfId="115" applyFont="1" applyFill="1" applyBorder="1"/>
    <xf numFmtId="2" fontId="34" fillId="0" borderId="0" xfId="115" applyNumberFormat="1" applyFont="1" applyFill="1" applyBorder="1"/>
    <xf numFmtId="0" fontId="34" fillId="0" borderId="0" xfId="116" applyFont="1" applyFill="1" applyBorder="1" applyAlignment="1">
      <alignment horizontal="right" vertical="center" wrapText="1"/>
    </xf>
    <xf numFmtId="2" fontId="31" fillId="0" borderId="17" xfId="115" applyNumberFormat="1" applyFont="1" applyFill="1" applyBorder="1"/>
    <xf numFmtId="2" fontId="31" fillId="0" borderId="15" xfId="0" applyNumberFormat="1" applyFont="1" applyFill="1" applyBorder="1" applyAlignment="1"/>
    <xf numFmtId="2" fontId="34" fillId="0" borderId="15" xfId="0" applyNumberFormat="1" applyFont="1" applyFill="1" applyBorder="1" applyAlignment="1"/>
    <xf numFmtId="0" fontId="31" fillId="0" borderId="19" xfId="116" applyFont="1" applyFill="1" applyBorder="1" applyAlignment="1">
      <alignment horizontal="right" vertical="center" wrapText="1"/>
    </xf>
    <xf numFmtId="2" fontId="31" fillId="0" borderId="19" xfId="116" applyNumberFormat="1" applyFont="1" applyFill="1" applyBorder="1" applyAlignment="1">
      <alignment horizontal="right" vertical="center" wrapText="1"/>
    </xf>
    <xf numFmtId="2" fontId="31" fillId="0" borderId="15" xfId="116" applyNumberFormat="1" applyFont="1" applyFill="1" applyBorder="1" applyAlignment="1">
      <alignment horizontal="right" vertical="center" wrapText="1"/>
    </xf>
    <xf numFmtId="2" fontId="31" fillId="0" borderId="0" xfId="116" applyNumberFormat="1" applyFont="1" applyFill="1" applyBorder="1" applyAlignment="1">
      <alignment horizontal="right" vertical="center" wrapText="1"/>
    </xf>
    <xf numFmtId="2" fontId="31" fillId="0" borderId="15" xfId="0" applyNumberFormat="1" applyFont="1" applyFill="1" applyBorder="1" applyAlignment="1">
      <alignment horizontal="right" vertical="center" wrapText="1"/>
    </xf>
    <xf numFmtId="2" fontId="31" fillId="0" borderId="19" xfId="0" applyNumberFormat="1" applyFont="1" applyFill="1" applyBorder="1" applyAlignment="1">
      <alignment horizontal="right" vertical="center" wrapText="1"/>
    </xf>
    <xf numFmtId="2" fontId="34" fillId="0" borderId="15" xfId="0" applyNumberFormat="1" applyFont="1" applyFill="1" applyBorder="1" applyAlignment="1">
      <alignment horizontal="right" vertical="center" wrapText="1"/>
    </xf>
    <xf numFmtId="2" fontId="34" fillId="0" borderId="19" xfId="0" applyNumberFormat="1" applyFont="1" applyFill="1" applyBorder="1" applyAlignment="1">
      <alignment horizontal="right" vertical="center" wrapText="1"/>
    </xf>
    <xf numFmtId="165" fontId="34" fillId="0" borderId="15" xfId="0" applyNumberFormat="1" applyFont="1" applyFill="1" applyBorder="1" applyAlignment="1">
      <alignment horizontal="right" vertical="center" wrapText="1"/>
    </xf>
    <xf numFmtId="0" fontId="34" fillId="0" borderId="19" xfId="116" applyFont="1" applyFill="1" applyBorder="1" applyAlignment="1">
      <alignment horizontal="right" vertical="center" wrapText="1"/>
    </xf>
    <xf numFmtId="2" fontId="34" fillId="0" borderId="19" xfId="116" applyNumberFormat="1" applyFont="1" applyFill="1" applyBorder="1" applyAlignment="1">
      <alignment horizontal="right" vertical="center" wrapText="1"/>
    </xf>
    <xf numFmtId="0" fontId="34" fillId="0" borderId="0" xfId="0" applyNumberFormat="1" applyFont="1" applyFill="1" applyBorder="1" applyAlignment="1">
      <alignment horizontal="left" wrapText="1" indent="2"/>
    </xf>
    <xf numFmtId="1" fontId="34" fillId="0" borderId="15" xfId="0" applyNumberFormat="1" applyFont="1" applyFill="1" applyBorder="1" applyAlignment="1">
      <alignment horizontal="right" vertical="center" wrapText="1"/>
    </xf>
    <xf numFmtId="167" fontId="34" fillId="0" borderId="0" xfId="0" applyNumberFormat="1" applyFont="1" applyFill="1" applyBorder="1" applyAlignment="1"/>
    <xf numFmtId="2" fontId="31" fillId="0" borderId="14" xfId="0" applyNumberFormat="1" applyFont="1" applyFill="1" applyBorder="1" applyAlignment="1">
      <alignment horizontal="right" vertical="center" wrapText="1"/>
    </xf>
    <xf numFmtId="164" fontId="31" fillId="0" borderId="14" xfId="0" applyNumberFormat="1" applyFont="1" applyFill="1" applyBorder="1" applyAlignment="1">
      <alignment horizontal="right" vertical="center" wrapText="1"/>
    </xf>
    <xf numFmtId="2" fontId="34" fillId="0" borderId="15" xfId="0" applyNumberFormat="1" applyFont="1" applyFill="1" applyBorder="1"/>
    <xf numFmtId="164" fontId="34" fillId="0" borderId="15" xfId="0" applyNumberFormat="1" applyFont="1" applyFill="1" applyBorder="1"/>
    <xf numFmtId="164" fontId="34" fillId="0" borderId="15" xfId="0" applyNumberFormat="1" applyFont="1" applyFill="1" applyBorder="1" applyAlignment="1">
      <alignment horizontal="right" vertical="center" wrapText="1"/>
    </xf>
    <xf numFmtId="164" fontId="34" fillId="0" borderId="19" xfId="0" applyNumberFormat="1" applyFont="1" applyFill="1" applyBorder="1" applyAlignment="1">
      <alignment horizontal="right" vertical="center" wrapText="1"/>
    </xf>
    <xf numFmtId="165" fontId="34" fillId="0" borderId="14" xfId="0" applyNumberFormat="1" applyFont="1" applyFill="1" applyBorder="1" applyAlignment="1">
      <alignment horizontal="right" vertical="center" wrapText="1"/>
    </xf>
    <xf numFmtId="169" fontId="31" fillId="0" borderId="22" xfId="0" applyNumberFormat="1" applyFont="1" applyFill="1" applyBorder="1" applyAlignment="1">
      <alignment wrapText="1"/>
    </xf>
    <xf numFmtId="49" fontId="34" fillId="0" borderId="17" xfId="0" applyNumberFormat="1" applyFont="1" applyFill="1" applyBorder="1" applyAlignment="1">
      <alignment horizontal="left" wrapText="1"/>
    </xf>
    <xf numFmtId="2" fontId="31" fillId="0" borderId="14" xfId="115" applyNumberFormat="1" applyFont="1" applyFill="1" applyBorder="1"/>
    <xf numFmtId="2" fontId="31" fillId="0" borderId="22" xfId="115" applyNumberFormat="1" applyFont="1" applyFill="1" applyBorder="1"/>
    <xf numFmtId="2" fontId="31" fillId="0" borderId="0" xfId="115" applyNumberFormat="1" applyFont="1" applyFill="1" applyBorder="1"/>
    <xf numFmtId="2" fontId="34" fillId="0" borderId="0" xfId="115" applyNumberFormat="1" applyFont="1" applyFill="1" applyBorder="1" applyAlignment="1">
      <alignment horizontal="right"/>
    </xf>
    <xf numFmtId="0" fontId="31" fillId="0" borderId="15" xfId="116" applyFont="1" applyFill="1" applyBorder="1" applyAlignment="1">
      <alignment horizontal="right" vertical="center" wrapText="1"/>
    </xf>
    <xf numFmtId="0" fontId="31" fillId="0" borderId="0" xfId="116" applyFont="1" applyFill="1" applyBorder="1" applyAlignment="1">
      <alignment horizontal="right" vertical="center" wrapText="1"/>
    </xf>
    <xf numFmtId="2" fontId="31" fillId="0" borderId="0" xfId="0" applyNumberFormat="1" applyFont="1" applyFill="1" applyBorder="1" applyAlignment="1">
      <alignment horizontal="right" vertical="center" wrapText="1"/>
    </xf>
    <xf numFmtId="2" fontId="34" fillId="0" borderId="0" xfId="0" applyNumberFormat="1" applyFont="1" applyFill="1" applyBorder="1" applyAlignment="1">
      <alignment horizontal="right" vertical="center" wrapText="1"/>
    </xf>
    <xf numFmtId="1" fontId="34" fillId="0" borderId="0" xfId="0" applyNumberFormat="1" applyFont="1" applyFill="1" applyBorder="1" applyAlignment="1">
      <alignment horizontal="right" vertical="center" wrapText="1"/>
    </xf>
    <xf numFmtId="2" fontId="31" fillId="0" borderId="0" xfId="0" applyNumberFormat="1" applyFont="1" applyFill="1" applyBorder="1" applyAlignment="1">
      <alignment horizontal="right" wrapText="1"/>
    </xf>
    <xf numFmtId="2" fontId="34" fillId="0" borderId="15" xfId="116" applyNumberFormat="1" applyFont="1" applyFill="1" applyBorder="1" applyAlignment="1">
      <alignment horizontal="right" vertical="center" wrapText="1"/>
    </xf>
    <xf numFmtId="2" fontId="34" fillId="0" borderId="0" xfId="116" applyNumberFormat="1" applyFont="1" applyFill="1" applyBorder="1" applyAlignment="1">
      <alignment horizontal="right" vertical="center" wrapText="1"/>
    </xf>
    <xf numFmtId="0" fontId="34" fillId="0" borderId="15" xfId="116" applyFont="1" applyFill="1" applyBorder="1" applyAlignment="1">
      <alignment horizontal="right" vertical="center" wrapText="1"/>
    </xf>
    <xf numFmtId="0" fontId="34" fillId="0" borderId="0" xfId="0" applyFont="1" applyFill="1" applyBorder="1" applyAlignment="1">
      <alignment horizontal="left" indent="7"/>
    </xf>
    <xf numFmtId="0" fontId="31" fillId="0" borderId="0" xfId="0" applyFont="1" applyFill="1" applyBorder="1" applyAlignment="1">
      <alignment horizontal="justify"/>
    </xf>
    <xf numFmtId="4" fontId="31" fillId="0" borderId="19" xfId="0" applyNumberFormat="1" applyFont="1" applyFill="1" applyBorder="1"/>
    <xf numFmtId="4" fontId="31" fillId="0" borderId="15" xfId="0" applyNumberFormat="1" applyFont="1" applyFill="1" applyBorder="1" applyAlignment="1">
      <alignment horizontal="right"/>
    </xf>
    <xf numFmtId="4" fontId="34" fillId="0" borderId="19" xfId="0" applyNumberFormat="1" applyFont="1" applyFill="1" applyBorder="1"/>
    <xf numFmtId="169" fontId="34" fillId="0" borderId="0" xfId="0" applyNumberFormat="1" applyFont="1" applyFill="1" applyAlignment="1">
      <alignment wrapText="1"/>
    </xf>
    <xf numFmtId="169" fontId="34" fillId="0" borderId="0" xfId="0" applyNumberFormat="1" applyFont="1" applyFill="1" applyAlignment="1">
      <alignment horizontal="left" wrapText="1" indent="1"/>
    </xf>
    <xf numFmtId="4" fontId="34" fillId="0" borderId="19" xfId="0" applyNumberFormat="1" applyFont="1" applyFill="1" applyBorder="1" applyAlignment="1">
      <alignment horizontal="right"/>
    </xf>
    <xf numFmtId="165" fontId="31" fillId="0" borderId="14" xfId="0" applyNumberFormat="1" applyFont="1" applyFill="1" applyBorder="1" applyAlignment="1">
      <alignment horizontal="right" vertical="center" wrapText="1"/>
    </xf>
    <xf numFmtId="165" fontId="34" fillId="0" borderId="15" xfId="0" applyNumberFormat="1" applyFont="1" applyFill="1" applyBorder="1"/>
    <xf numFmtId="0" fontId="53" fillId="0" borderId="0" xfId="0" applyNumberFormat="1" applyFont="1" applyFill="1" applyBorder="1" applyAlignment="1">
      <alignment wrapText="1"/>
    </xf>
    <xf numFmtId="165" fontId="52" fillId="0" borderId="15" xfId="0" applyNumberFormat="1" applyFont="1" applyFill="1" applyBorder="1" applyAlignment="1">
      <alignment horizontal="right" vertical="center"/>
    </xf>
    <xf numFmtId="165" fontId="52" fillId="0" borderId="19" xfId="0" applyNumberFormat="1" applyFont="1" applyFill="1" applyBorder="1" applyAlignment="1">
      <alignment horizontal="right" vertical="center"/>
    </xf>
    <xf numFmtId="0" fontId="53" fillId="0" borderId="0" xfId="0" applyFont="1" applyFill="1" applyBorder="1" applyAlignment="1">
      <alignment horizontal="right"/>
    </xf>
    <xf numFmtId="0" fontId="34" fillId="0" borderId="0" xfId="0" applyFont="1" applyFill="1" applyBorder="1" applyAlignment="1"/>
    <xf numFmtId="165" fontId="34" fillId="0" borderId="18" xfId="0" applyNumberFormat="1" applyFont="1" applyFill="1" applyBorder="1" applyAlignment="1">
      <alignment horizontal="center" vertical="center" wrapText="1"/>
    </xf>
    <xf numFmtId="165" fontId="34" fillId="0" borderId="15" xfId="0" applyNumberFormat="1" applyFont="1" applyFill="1" applyBorder="1" applyAlignment="1">
      <alignment horizontal="center" vertical="center" wrapText="1"/>
    </xf>
    <xf numFmtId="165" fontId="34" fillId="0" borderId="17" xfId="0" applyNumberFormat="1" applyFont="1" applyFill="1" applyBorder="1" applyAlignment="1">
      <alignment horizontal="center" vertical="center" wrapText="1"/>
    </xf>
    <xf numFmtId="171" fontId="45" fillId="0" borderId="0" xfId="0" applyNumberFormat="1" applyFont="1" applyFill="1" applyBorder="1" applyAlignment="1">
      <alignment horizontal="right" wrapText="1"/>
    </xf>
    <xf numFmtId="2" fontId="34" fillId="0" borderId="0" xfId="0" applyNumberFormat="1" applyFont="1" applyFill="1" applyBorder="1" applyAlignment="1">
      <alignment wrapText="1"/>
    </xf>
    <xf numFmtId="165" fontId="53" fillId="0" borderId="16" xfId="0" applyNumberFormat="1" applyFont="1" applyFill="1" applyBorder="1" applyAlignment="1">
      <alignment horizontal="right" wrapText="1"/>
    </xf>
    <xf numFmtId="165" fontId="87" fillId="0" borderId="0" xfId="0" applyNumberFormat="1" applyFont="1" applyFill="1" applyBorder="1" applyAlignment="1">
      <alignment horizontal="right" vertical="center"/>
    </xf>
    <xf numFmtId="0" fontId="87" fillId="0" borderId="0" xfId="0" applyNumberFormat="1" applyFont="1" applyFill="1" applyBorder="1" applyAlignment="1">
      <alignment horizontal="left" vertical="center"/>
    </xf>
    <xf numFmtId="0" fontId="87" fillId="0" borderId="0" xfId="0" applyNumberFormat="1" applyFont="1" applyFill="1" applyBorder="1" applyAlignment="1">
      <alignment horizontal="right" vertical="center"/>
    </xf>
    <xf numFmtId="1" fontId="34" fillId="0" borderId="0" xfId="0" applyNumberFormat="1" applyFont="1" applyFill="1" applyAlignment="1">
      <alignment wrapText="1"/>
    </xf>
    <xf numFmtId="1" fontId="43" fillId="0" borderId="0" xfId="0" applyNumberFormat="1" applyFont="1" applyFill="1" applyBorder="1" applyAlignment="1">
      <alignment horizontal="right" wrapText="1"/>
    </xf>
    <xf numFmtId="1" fontId="54" fillId="0" borderId="0" xfId="0" applyNumberFormat="1" applyFont="1" applyFill="1" applyAlignment="1">
      <alignment horizontal="left" wrapText="1" indent="1"/>
    </xf>
    <xf numFmtId="1" fontId="59" fillId="0" borderId="0" xfId="0" applyNumberFormat="1" applyFont="1" applyFill="1" applyAlignment="1">
      <alignment horizontal="left" wrapText="1" indent="1"/>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4" fillId="0" borderId="0" xfId="0" applyFont="1" applyFill="1" applyBorder="1" applyAlignment="1"/>
    <xf numFmtId="0" fontId="34" fillId="0" borderId="16"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34" fillId="0" borderId="0" xfId="0" applyFont="1" applyBorder="1" applyAlignment="1">
      <alignment vertical="center" wrapText="1"/>
    </xf>
    <xf numFmtId="0" fontId="34" fillId="0" borderId="0" xfId="0" applyFont="1" applyBorder="1" applyAlignment="1">
      <alignment horizontal="center" vertical="center" wrapText="1"/>
    </xf>
    <xf numFmtId="0" fontId="88" fillId="0" borderId="0" xfId="0" applyFont="1" applyBorder="1" applyAlignment="1">
      <alignment horizontal="center" vertical="center" wrapText="1"/>
    </xf>
    <xf numFmtId="0" fontId="34" fillId="0" borderId="15" xfId="0" applyFont="1" applyBorder="1" applyAlignment="1">
      <alignment vertical="center" wrapText="1"/>
    </xf>
    <xf numFmtId="0" fontId="43" fillId="0" borderId="15" xfId="0" applyFont="1" applyBorder="1" applyAlignment="1">
      <alignment horizontal="center" vertical="center" wrapText="1"/>
    </xf>
    <xf numFmtId="0" fontId="88" fillId="0" borderId="15" xfId="0" applyFont="1" applyBorder="1" applyAlignment="1">
      <alignment horizontal="center" vertical="center" wrapText="1"/>
    </xf>
    <xf numFmtId="0" fontId="34" fillId="0" borderId="15" xfId="0" applyFont="1" applyBorder="1" applyAlignment="1">
      <alignment horizontal="center" vertical="center" wrapText="1"/>
    </xf>
    <xf numFmtId="0" fontId="43" fillId="0" borderId="19" xfId="0" applyFont="1" applyBorder="1" applyAlignment="1">
      <alignment horizontal="center" vertical="center" wrapText="1"/>
    </xf>
    <xf numFmtId="0" fontId="34" fillId="0" borderId="19" xfId="0" applyFont="1" applyBorder="1" applyAlignment="1">
      <alignment horizontal="center" vertical="center" wrapText="1"/>
    </xf>
    <xf numFmtId="49" fontId="54" fillId="0" borderId="15" xfId="0" applyNumberFormat="1" applyFont="1" applyFill="1" applyBorder="1" applyAlignment="1">
      <alignment horizontal="right"/>
    </xf>
    <xf numFmtId="0" fontId="31" fillId="0" borderId="15" xfId="0" applyNumberFormat="1" applyFont="1" applyFill="1" applyBorder="1" applyAlignment="1">
      <alignment horizontal="right"/>
    </xf>
    <xf numFmtId="49" fontId="31" fillId="0" borderId="15" xfId="0" applyNumberFormat="1" applyFont="1" applyFill="1" applyBorder="1" applyAlignment="1">
      <alignment horizontal="right"/>
    </xf>
    <xf numFmtId="0" fontId="31" fillId="0" borderId="0" xfId="0" applyNumberFormat="1" applyFont="1" applyFill="1" applyBorder="1" applyAlignment="1">
      <alignment horizontal="right"/>
    </xf>
    <xf numFmtId="0" fontId="37" fillId="0" borderId="0" xfId="0" applyFont="1" applyFill="1" applyBorder="1" applyAlignment="1">
      <alignment vertical="top" wrapText="1"/>
    </xf>
    <xf numFmtId="0" fontId="34" fillId="0" borderId="0" xfId="0" applyFont="1" applyFill="1" applyBorder="1" applyAlignment="1">
      <alignment horizontal="left" vertical="center" indent="7"/>
    </xf>
    <xf numFmtId="0" fontId="44" fillId="0" borderId="13" xfId="0" applyFont="1" applyFill="1" applyBorder="1" applyAlignment="1">
      <alignment horizontal="center" vertical="center" wrapText="1"/>
    </xf>
    <xf numFmtId="0" fontId="44" fillId="0" borderId="11" xfId="0" applyFont="1" applyFill="1" applyBorder="1" applyAlignment="1">
      <alignment horizontal="center" vertical="center" wrapText="1"/>
    </xf>
    <xf numFmtId="0" fontId="34" fillId="0" borderId="0" xfId="0" applyFont="1" applyAlignment="1">
      <alignment horizontal="center" vertical="center" wrapText="1"/>
    </xf>
    <xf numFmtId="0" fontId="34" fillId="0" borderId="14"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16" xfId="0" applyFont="1" applyBorder="1" applyAlignment="1">
      <alignment horizontal="center" vertical="center" wrapText="1"/>
    </xf>
    <xf numFmtId="0" fontId="34" fillId="0" borderId="0" xfId="0" applyFont="1" applyFill="1" applyBorder="1" applyAlignment="1">
      <alignment horizontal="right" vertical="center" wrapText="1"/>
    </xf>
    <xf numFmtId="0" fontId="34" fillId="0" borderId="17" xfId="0" applyFont="1" applyFill="1" applyBorder="1" applyAlignment="1">
      <alignment horizontal="right" vertical="center" wrapText="1"/>
    </xf>
    <xf numFmtId="0" fontId="34" fillId="0" borderId="19" xfId="0" applyFont="1" applyFill="1" applyBorder="1" applyAlignment="1">
      <alignment horizontal="right" vertical="top" wrapText="1"/>
    </xf>
    <xf numFmtId="165" fontId="34" fillId="0" borderId="19" xfId="0" applyNumberFormat="1" applyFont="1" applyFill="1" applyBorder="1" applyAlignment="1">
      <alignment horizontal="right" vertical="top" wrapText="1"/>
    </xf>
    <xf numFmtId="165" fontId="34" fillId="0" borderId="15" xfId="0" applyNumberFormat="1" applyFont="1" applyFill="1" applyBorder="1" applyAlignment="1">
      <alignment horizontal="right" vertical="top" wrapText="1"/>
    </xf>
    <xf numFmtId="165" fontId="34" fillId="0" borderId="19" xfId="0" applyNumberFormat="1" applyFont="1" applyFill="1" applyBorder="1"/>
    <xf numFmtId="165" fontId="34" fillId="0" borderId="0" xfId="0" applyNumberFormat="1" applyFont="1" applyFill="1" applyBorder="1" applyAlignment="1">
      <alignment horizontal="right" vertical="top" wrapText="1"/>
    </xf>
    <xf numFmtId="2" fontId="34" fillId="0" borderId="0" xfId="0" applyNumberFormat="1" applyFont="1" applyFill="1"/>
    <xf numFmtId="2" fontId="34" fillId="0" borderId="19" xfId="0" applyNumberFormat="1" applyFont="1" applyFill="1" applyBorder="1"/>
    <xf numFmtId="0" fontId="34" fillId="0" borderId="0" xfId="0" applyFont="1" applyFill="1" applyAlignment="1">
      <alignment horizontal="right"/>
    </xf>
    <xf numFmtId="2" fontId="34" fillId="0" borderId="15" xfId="0" applyNumberFormat="1" applyFont="1" applyFill="1" applyBorder="1" applyAlignment="1" applyProtection="1">
      <alignment horizontal="right" wrapText="1"/>
      <protection locked="0"/>
    </xf>
    <xf numFmtId="2" fontId="34" fillId="0" borderId="0" xfId="0" applyNumberFormat="1" applyFont="1" applyFill="1" applyBorder="1" applyAlignment="1" applyProtection="1">
      <alignment horizontal="right" wrapText="1"/>
      <protection locked="0"/>
    </xf>
    <xf numFmtId="2" fontId="34" fillId="0" borderId="19" xfId="0" applyNumberFormat="1" applyFont="1" applyFill="1" applyBorder="1" applyAlignment="1" applyProtection="1">
      <alignment horizontal="right" wrapText="1"/>
      <protection locked="0"/>
    </xf>
    <xf numFmtId="0" fontId="34" fillId="0" borderId="26" xfId="0" applyFont="1" applyFill="1" applyBorder="1" applyAlignment="1">
      <alignment horizontal="left" vertical="top" wrapText="1"/>
    </xf>
    <xf numFmtId="0" fontId="59" fillId="0" borderId="20" xfId="0" applyFont="1" applyFill="1" applyBorder="1" applyAlignment="1">
      <alignment horizontal="left" vertical="top" wrapText="1"/>
    </xf>
    <xf numFmtId="0" fontId="59" fillId="0" borderId="20" xfId="0" applyFont="1" applyFill="1" applyBorder="1" applyAlignment="1">
      <alignment horizontal="center" vertical="top" wrapText="1"/>
    </xf>
    <xf numFmtId="0" fontId="59" fillId="0" borderId="20" xfId="0" applyFont="1" applyFill="1" applyBorder="1" applyAlignment="1">
      <alignment vertical="top" wrapText="1"/>
    </xf>
    <xf numFmtId="0" fontId="34" fillId="0" borderId="20" xfId="0" applyFont="1" applyFill="1" applyBorder="1" applyAlignment="1">
      <alignment horizontal="center" vertical="top" wrapText="1"/>
    </xf>
    <xf numFmtId="0" fontId="34" fillId="0" borderId="21" xfId="0" applyFont="1" applyFill="1" applyBorder="1" applyAlignment="1">
      <alignment horizontal="center" vertical="top" wrapText="1"/>
    </xf>
    <xf numFmtId="0" fontId="59" fillId="0" borderId="14" xfId="0" applyFont="1" applyFill="1" applyBorder="1" applyAlignment="1">
      <alignment horizontal="center" vertical="top" wrapText="1"/>
    </xf>
    <xf numFmtId="0" fontId="34" fillId="0" borderId="14" xfId="0" applyFont="1" applyFill="1" applyBorder="1" applyAlignment="1">
      <alignment vertical="top" wrapText="1"/>
    </xf>
    <xf numFmtId="0" fontId="34" fillId="0" borderId="15" xfId="0" applyFont="1" applyFill="1" applyBorder="1" applyAlignment="1">
      <alignment vertical="top" wrapText="1"/>
    </xf>
    <xf numFmtId="0" fontId="34" fillId="0" borderId="20" xfId="0" applyFont="1" applyFill="1" applyBorder="1" applyAlignment="1">
      <alignment horizontal="left" vertical="top" wrapText="1"/>
    </xf>
    <xf numFmtId="0" fontId="34" fillId="0" borderId="23" xfId="0" applyFont="1" applyFill="1" applyBorder="1"/>
    <xf numFmtId="0" fontId="34" fillId="18" borderId="17" xfId="0" applyFont="1" applyFill="1" applyBorder="1" applyAlignment="1">
      <alignment horizontal="left" vertical="top" wrapText="1"/>
    </xf>
    <xf numFmtId="0" fontId="34" fillId="18" borderId="15" xfId="0" applyFont="1" applyFill="1" applyBorder="1" applyAlignment="1">
      <alignment horizontal="left" vertical="top" wrapText="1"/>
    </xf>
    <xf numFmtId="0" fontId="59" fillId="18" borderId="15" xfId="0" applyFont="1" applyFill="1" applyBorder="1" applyAlignment="1">
      <alignment horizontal="left" vertical="top" wrapText="1"/>
    </xf>
    <xf numFmtId="0" fontId="59" fillId="18" borderId="15" xfId="0" applyFont="1" applyFill="1" applyBorder="1" applyAlignment="1">
      <alignment horizontal="center" vertical="top" wrapText="1"/>
    </xf>
    <xf numFmtId="0" fontId="59" fillId="18" borderId="15" xfId="0" applyFont="1" applyFill="1" applyBorder="1" applyAlignment="1">
      <alignment vertical="top" wrapText="1"/>
    </xf>
    <xf numFmtId="0" fontId="34" fillId="18" borderId="15" xfId="0" applyFont="1" applyFill="1" applyBorder="1" applyAlignment="1">
      <alignment horizontal="center" vertical="top" wrapText="1"/>
    </xf>
    <xf numFmtId="0" fontId="34" fillId="18" borderId="19" xfId="0" applyFont="1" applyFill="1" applyBorder="1" applyAlignment="1">
      <alignment horizontal="center" vertical="top" wrapText="1"/>
    </xf>
    <xf numFmtId="0" fontId="34" fillId="18" borderId="0" xfId="0" applyFont="1" applyFill="1" applyBorder="1"/>
    <xf numFmtId="0" fontId="34" fillId="0" borderId="19" xfId="0" applyFont="1" applyFill="1" applyBorder="1" applyAlignment="1">
      <alignment horizontal="left" vertical="top" wrapText="1"/>
    </xf>
    <xf numFmtId="0" fontId="59" fillId="0" borderId="21" xfId="0" applyFont="1" applyFill="1" applyBorder="1" applyAlignment="1">
      <alignment horizontal="left" vertical="top" wrapText="1"/>
    </xf>
    <xf numFmtId="0" fontId="34" fillId="0" borderId="17" xfId="0" applyFont="1" applyFill="1" applyBorder="1" applyAlignment="1">
      <alignment horizontal="center" vertical="top" wrapText="1"/>
    </xf>
    <xf numFmtId="0" fontId="34" fillId="0" borderId="26" xfId="0" applyFont="1" applyFill="1" applyBorder="1" applyAlignment="1">
      <alignment horizontal="center" vertical="top" wrapText="1"/>
    </xf>
    <xf numFmtId="0" fontId="34" fillId="0" borderId="16" xfId="0" applyFont="1" applyFill="1" applyBorder="1" applyAlignment="1">
      <alignment horizontal="left" vertical="top" wrapText="1"/>
    </xf>
    <xf numFmtId="0" fontId="34" fillId="0" borderId="18" xfId="0" applyFont="1" applyFill="1" applyBorder="1" applyAlignment="1">
      <alignment horizontal="center" vertical="top" wrapText="1"/>
    </xf>
    <xf numFmtId="0" fontId="34" fillId="0" borderId="15" xfId="0" applyFont="1" applyFill="1" applyBorder="1" applyAlignment="1">
      <alignment vertical="center" wrapText="1"/>
    </xf>
    <xf numFmtId="0" fontId="34" fillId="18" borderId="15" xfId="0" applyFont="1" applyFill="1" applyBorder="1" applyAlignment="1">
      <alignment vertical="top" wrapText="1"/>
    </xf>
    <xf numFmtId="2" fontId="53" fillId="0" borderId="15" xfId="0" applyNumberFormat="1" applyFont="1" applyFill="1" applyBorder="1" applyAlignment="1">
      <alignment horizontal="right" wrapText="1"/>
    </xf>
    <xf numFmtId="0" fontId="0" fillId="0" borderId="15" xfId="0" applyBorder="1"/>
    <xf numFmtId="165" fontId="53" fillId="0" borderId="16" xfId="0" applyNumberFormat="1" applyFont="1" applyFill="1" applyBorder="1" applyAlignment="1"/>
    <xf numFmtId="0" fontId="54" fillId="0" borderId="11" xfId="0" applyFont="1" applyFill="1" applyBorder="1" applyAlignment="1">
      <alignment horizontal="center" vertical="center" wrapText="1"/>
    </xf>
    <xf numFmtId="165" fontId="12" fillId="0" borderId="19" xfId="0" applyNumberFormat="1" applyFont="1" applyFill="1" applyBorder="1" applyAlignment="1">
      <alignment horizontal="right" wrapText="1"/>
    </xf>
    <xf numFmtId="0" fontId="34" fillId="0" borderId="0" xfId="0" applyFont="1" applyFill="1" applyBorder="1" applyAlignment="1">
      <alignment horizontal="center" vertical="center" wrapText="1"/>
    </xf>
    <xf numFmtId="0" fontId="35" fillId="0" borderId="0" xfId="0" applyFont="1" applyFill="1" applyBorder="1" applyAlignment="1">
      <alignment horizontal="justify"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4" fillId="0" borderId="0" xfId="0" applyFont="1" applyFill="1" applyBorder="1" applyAlignment="1">
      <alignment horizontal="center" wrapText="1"/>
    </xf>
    <xf numFmtId="0" fontId="34" fillId="0" borderId="0" xfId="0" applyFont="1" applyFill="1" applyBorder="1" applyAlignment="1">
      <alignment horizontal="center" vertical="center"/>
    </xf>
    <xf numFmtId="0" fontId="34" fillId="0" borderId="0" xfId="0" applyFont="1" applyFill="1" applyBorder="1" applyAlignment="1"/>
    <xf numFmtId="0" fontId="34" fillId="0" borderId="13" xfId="0" applyFont="1" applyFill="1" applyBorder="1" applyAlignment="1">
      <alignment horizontal="center" vertical="center" wrapText="1"/>
    </xf>
    <xf numFmtId="170" fontId="54" fillId="0" borderId="19" xfId="0" applyNumberFormat="1" applyFont="1" applyFill="1" applyBorder="1" applyAlignment="1">
      <alignment horizontal="center" wrapText="1"/>
    </xf>
    <xf numFmtId="0" fontId="59" fillId="0" borderId="0" xfId="0" applyFont="1" applyFill="1" applyAlignment="1">
      <alignment horizontal="center" vertical="top"/>
    </xf>
    <xf numFmtId="0" fontId="59" fillId="0" borderId="19" xfId="0" applyFont="1" applyFill="1" applyBorder="1" applyAlignment="1">
      <alignment horizontal="center" vertical="top" wrapText="1"/>
    </xf>
    <xf numFmtId="0" fontId="34" fillId="0" borderId="19" xfId="0" applyFont="1" applyFill="1" applyBorder="1" applyAlignment="1">
      <alignment horizontal="center"/>
    </xf>
    <xf numFmtId="0" fontId="54" fillId="0" borderId="0" xfId="0" applyFont="1" applyBorder="1" applyAlignment="1">
      <alignment horizontal="right" wrapText="1"/>
    </xf>
    <xf numFmtId="2" fontId="54" fillId="0" borderId="0" xfId="0" applyNumberFormat="1" applyFont="1" applyBorder="1" applyAlignment="1">
      <alignment horizontal="right" wrapText="1"/>
    </xf>
    <xf numFmtId="164" fontId="54" fillId="0" borderId="0" xfId="0" applyNumberFormat="1" applyFont="1" applyBorder="1" applyAlignment="1">
      <alignment horizontal="right" wrapText="1"/>
    </xf>
    <xf numFmtId="0" fontId="5" fillId="0" borderId="0" xfId="0" applyFont="1" applyBorder="1" applyAlignment="1">
      <alignment horizontal="left" vertical="center" wrapText="1"/>
    </xf>
    <xf numFmtId="0" fontId="5" fillId="0" borderId="0" xfId="0" applyFont="1" applyBorder="1" applyAlignment="1">
      <alignment vertical="center" wrapText="1"/>
    </xf>
    <xf numFmtId="170" fontId="54" fillId="0" borderId="19" xfId="0" applyNumberFormat="1" applyFont="1" applyFill="1" applyBorder="1" applyAlignment="1">
      <alignment horizontal="right" wrapText="1"/>
    </xf>
    <xf numFmtId="1" fontId="34" fillId="0" borderId="0" xfId="0" applyNumberFormat="1" applyFont="1" applyFill="1" applyBorder="1" applyAlignment="1"/>
    <xf numFmtId="0" fontId="34" fillId="0" borderId="0" xfId="0" applyFont="1" applyFill="1" applyBorder="1" applyAlignment="1">
      <alignment horizontal="left" vertical="center" indent="6"/>
    </xf>
    <xf numFmtId="0" fontId="31" fillId="0" borderId="16" xfId="0" applyFont="1" applyFill="1" applyBorder="1" applyAlignment="1">
      <alignment wrapText="1"/>
    </xf>
    <xf numFmtId="0" fontId="31" fillId="0" borderId="14" xfId="0" applyFont="1" applyFill="1" applyBorder="1" applyAlignment="1">
      <alignment wrapText="1"/>
    </xf>
    <xf numFmtId="0" fontId="31" fillId="0" borderId="22" xfId="0" applyFont="1" applyFill="1" applyBorder="1" applyAlignment="1">
      <alignment wrapText="1"/>
    </xf>
    <xf numFmtId="1" fontId="31" fillId="0" borderId="14" xfId="119" applyNumberFormat="1" applyFont="1" applyFill="1" applyBorder="1" applyAlignment="1">
      <alignment wrapText="1"/>
    </xf>
    <xf numFmtId="1" fontId="31" fillId="0" borderId="15" xfId="119" applyNumberFormat="1" applyFont="1" applyFill="1" applyBorder="1" applyAlignment="1">
      <alignment wrapText="1"/>
    </xf>
    <xf numFmtId="1" fontId="34" fillId="0" borderId="15" xfId="119" applyNumberFormat="1" applyFont="1" applyFill="1" applyBorder="1" applyAlignment="1">
      <alignment wrapText="1"/>
    </xf>
    <xf numFmtId="1" fontId="34" fillId="0" borderId="15" xfId="0" applyNumberFormat="1" applyFont="1" applyFill="1" applyBorder="1" applyAlignment="1"/>
    <xf numFmtId="0" fontId="34" fillId="0" borderId="10" xfId="0" applyFont="1" applyFill="1" applyBorder="1" applyAlignment="1">
      <alignment horizontal="center" vertical="center" wrapText="1"/>
    </xf>
    <xf numFmtId="0" fontId="59" fillId="0" borderId="0" xfId="0" applyFont="1" applyFill="1" applyBorder="1" applyAlignment="1">
      <alignment horizontal="left" wrapText="1" indent="1"/>
    </xf>
    <xf numFmtId="0" fontId="34" fillId="0" borderId="13"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165" fontId="34" fillId="0" borderId="11" xfId="0" applyNumberFormat="1" applyFont="1" applyFill="1" applyBorder="1" applyAlignment="1">
      <alignment horizontal="center" vertical="center" wrapText="1"/>
    </xf>
    <xf numFmtId="165" fontId="59" fillId="0" borderId="0" xfId="0" applyNumberFormat="1" applyFont="1" applyFill="1" applyBorder="1" applyAlignment="1">
      <alignment horizontal="left" indent="7"/>
    </xf>
    <xf numFmtId="0" fontId="34" fillId="0" borderId="13" xfId="0" applyFont="1" applyFill="1" applyBorder="1" applyAlignment="1">
      <alignment horizontal="center" vertical="center" wrapText="1"/>
    </xf>
    <xf numFmtId="1" fontId="34" fillId="0" borderId="0" xfId="0" applyNumberFormat="1" applyFont="1" applyFill="1" applyBorder="1" applyAlignment="1">
      <alignment horizontal="right" wrapText="1"/>
    </xf>
    <xf numFmtId="172" fontId="34" fillId="0" borderId="15" xfId="0" applyNumberFormat="1" applyFont="1" applyFill="1" applyBorder="1" applyAlignment="1">
      <alignment horizontal="right" wrapText="1"/>
    </xf>
    <xf numFmtId="1" fontId="38" fillId="0" borderId="0" xfId="0" applyNumberFormat="1" applyFont="1" applyFill="1" applyBorder="1" applyAlignment="1">
      <alignment horizontal="right" wrapText="1"/>
    </xf>
    <xf numFmtId="1" fontId="38" fillId="0" borderId="15" xfId="0" applyNumberFormat="1" applyFont="1" applyFill="1" applyBorder="1" applyAlignment="1">
      <alignment horizontal="right" wrapText="1"/>
    </xf>
    <xf numFmtId="0" fontId="59" fillId="0" borderId="0" xfId="0" applyFont="1" applyFill="1" applyBorder="1" applyAlignment="1">
      <alignment horizontal="left" wrapText="1" indent="2"/>
    </xf>
    <xf numFmtId="1" fontId="34" fillId="0" borderId="15" xfId="119" applyNumberFormat="1" applyFont="1" applyFill="1" applyBorder="1" applyAlignment="1">
      <alignment horizontal="right" wrapText="1"/>
    </xf>
    <xf numFmtId="1" fontId="34" fillId="0" borderId="0" xfId="119" applyNumberFormat="1" applyFont="1" applyFill="1" applyBorder="1" applyAlignment="1">
      <alignment horizontal="right" wrapText="1"/>
    </xf>
    <xf numFmtId="2" fontId="34" fillId="0" borderId="15" xfId="119" applyNumberFormat="1" applyFont="1" applyFill="1" applyBorder="1" applyAlignment="1">
      <alignment horizontal="right" wrapText="1"/>
    </xf>
    <xf numFmtId="2" fontId="34" fillId="0" borderId="0" xfId="119" applyNumberFormat="1" applyFont="1" applyFill="1" applyAlignment="1">
      <alignment horizontal="right" wrapText="1"/>
    </xf>
    <xf numFmtId="2" fontId="34" fillId="0" borderId="19" xfId="119" applyNumberFormat="1" applyFont="1" applyFill="1" applyBorder="1" applyAlignment="1">
      <alignment horizontal="right" wrapText="1"/>
    </xf>
    <xf numFmtId="0" fontId="31" fillId="0" borderId="17" xfId="0" applyNumberFormat="1" applyFont="1" applyFill="1" applyBorder="1" applyAlignment="1">
      <alignment horizontal="left"/>
    </xf>
    <xf numFmtId="1" fontId="31" fillId="0" borderId="15" xfId="119" applyNumberFormat="1" applyFont="1" applyFill="1" applyBorder="1" applyAlignment="1">
      <alignment horizontal="right" wrapText="1"/>
    </xf>
    <xf numFmtId="2" fontId="31" fillId="0" borderId="15" xfId="119" applyNumberFormat="1" applyFont="1" applyFill="1" applyBorder="1" applyAlignment="1">
      <alignment horizontal="right" wrapText="1"/>
    </xf>
    <xf numFmtId="2" fontId="31" fillId="0" borderId="19" xfId="119" applyNumberFormat="1" applyFont="1" applyFill="1" applyBorder="1" applyAlignment="1">
      <alignment horizontal="right" wrapText="1"/>
    </xf>
    <xf numFmtId="169" fontId="34" fillId="0" borderId="0" xfId="0" applyNumberFormat="1" applyFont="1" applyFill="1" applyBorder="1" applyAlignment="1">
      <alignment horizontal="left" indent="1"/>
    </xf>
    <xf numFmtId="0" fontId="35" fillId="0" borderId="0" xfId="37" applyFont="1" applyFill="1" applyAlignment="1" applyProtection="1">
      <alignment horizontal="left"/>
    </xf>
    <xf numFmtId="0" fontId="34" fillId="0" borderId="0" xfId="37" applyNumberFormat="1" applyFont="1" applyFill="1" applyAlignment="1" applyProtection="1">
      <alignment horizontal="left"/>
    </xf>
    <xf numFmtId="0" fontId="34" fillId="0" borderId="0" xfId="0" applyFont="1" applyFill="1" applyAlignment="1">
      <alignment horizontal="left"/>
    </xf>
    <xf numFmtId="0" fontId="59" fillId="0" borderId="0" xfId="51" applyFont="1" applyFill="1" applyAlignment="1">
      <alignment horizontal="left"/>
    </xf>
    <xf numFmtId="0" fontId="59" fillId="0" borderId="0" xfId="37" applyFont="1" applyFill="1" applyAlignment="1" applyProtection="1">
      <alignment horizontal="left"/>
    </xf>
    <xf numFmtId="0" fontId="59" fillId="0" borderId="0" xfId="0" applyNumberFormat="1" applyFont="1" applyFill="1" applyBorder="1" applyAlignment="1">
      <alignment horizontal="left"/>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0" xfId="0" applyFont="1" applyFill="1" applyAlignment="1">
      <alignment horizontal="left" wrapText="1" indent="1"/>
    </xf>
    <xf numFmtId="0" fontId="35" fillId="0" borderId="0" xfId="0" applyFont="1" applyFill="1" applyBorder="1" applyAlignment="1">
      <alignment horizontal="justify" vertical="center" wrapText="1"/>
    </xf>
    <xf numFmtId="0" fontId="34" fillId="0" borderId="0" xfId="0" applyFont="1" applyFill="1" applyBorder="1" applyAlignment="1"/>
    <xf numFmtId="0" fontId="34" fillId="0" borderId="14"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59" fillId="0" borderId="0" xfId="0" applyFont="1" applyFill="1" applyAlignment="1">
      <alignment horizontal="left" wrapText="1" indent="1"/>
    </xf>
    <xf numFmtId="165" fontId="31" fillId="0" borderId="0" xfId="0" applyNumberFormat="1" applyFont="1" applyFill="1" applyBorder="1" applyAlignment="1">
      <alignment horizontal="center" wrapText="1"/>
    </xf>
    <xf numFmtId="0" fontId="59" fillId="0" borderId="0" xfId="0" applyFont="1" applyFill="1" applyBorder="1" applyAlignment="1">
      <alignment horizontal="left" wrapText="1" indent="1"/>
    </xf>
    <xf numFmtId="0" fontId="34" fillId="0" borderId="13" xfId="0" applyFont="1" applyFill="1" applyBorder="1" applyAlignment="1">
      <alignment horizontal="center" vertical="center" wrapText="1"/>
    </xf>
    <xf numFmtId="0" fontId="67" fillId="0" borderId="0" xfId="37" applyFont="1" applyFill="1" applyAlignment="1" applyProtection="1">
      <alignment horizontal="center"/>
    </xf>
    <xf numFmtId="0" fontId="68" fillId="0" borderId="0" xfId="37" applyFont="1" applyFill="1" applyAlignment="1" applyProtection="1">
      <alignment horizontal="center"/>
    </xf>
    <xf numFmtId="0" fontId="71" fillId="0" borderId="0" xfId="54" applyFont="1" applyFill="1" applyAlignment="1">
      <alignment horizontal="center" vertical="top" wrapText="1"/>
    </xf>
    <xf numFmtId="0" fontId="73" fillId="0" borderId="0" xfId="54" applyFont="1" applyFill="1" applyAlignment="1">
      <alignment horizontal="center" vertical="top" wrapText="1"/>
    </xf>
    <xf numFmtId="0" fontId="35" fillId="0" borderId="0" xfId="0" applyFont="1" applyFill="1" applyBorder="1" applyAlignment="1">
      <alignment horizontal="justify" vertical="center" wrapText="1"/>
    </xf>
    <xf numFmtId="0" fontId="34" fillId="0" borderId="0" xfId="0" applyFont="1" applyFill="1" applyBorder="1" applyAlignment="1">
      <alignment horizontal="center" vertical="center" wrapText="1"/>
    </xf>
    <xf numFmtId="0" fontId="34" fillId="0" borderId="0" xfId="0" applyFont="1" applyFill="1" applyBorder="1" applyAlignment="1">
      <alignment horizontal="center" wrapText="1"/>
    </xf>
    <xf numFmtId="0" fontId="34" fillId="0" borderId="0" xfId="0" applyFont="1" applyFill="1" applyBorder="1" applyAlignment="1">
      <alignment horizontal="center"/>
    </xf>
    <xf numFmtId="0" fontId="34" fillId="0" borderId="0" xfId="0" applyFont="1" applyFill="1" applyBorder="1" applyAlignment="1">
      <alignment horizontal="center" vertical="center"/>
    </xf>
    <xf numFmtId="0" fontId="35" fillId="0" borderId="0" xfId="0" applyFont="1" applyFill="1" applyBorder="1" applyAlignment="1">
      <alignment horizontal="center" vertical="center"/>
    </xf>
    <xf numFmtId="0" fontId="34" fillId="0" borderId="0" xfId="0" applyFont="1" applyFill="1" applyBorder="1" applyAlignment="1"/>
    <xf numFmtId="0" fontId="34" fillId="0" borderId="0" xfId="0" applyFont="1" applyFill="1" applyBorder="1" applyAlignment="1">
      <alignment horizontal="distributed" vertical="distributed" wrapText="1" justifyLastLine="1"/>
    </xf>
    <xf numFmtId="0" fontId="35" fillId="0" borderId="0" xfId="0" applyFont="1" applyFill="1" applyBorder="1" applyAlignment="1">
      <alignment horizontal="distributed" vertical="distributed" wrapText="1" justifyLastLine="1"/>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4" fillId="0" borderId="0" xfId="0" applyFont="1" applyFill="1" applyAlignment="1">
      <alignment horizontal="left" wrapText="1" indent="1"/>
    </xf>
    <xf numFmtId="0" fontId="31" fillId="0" borderId="0" xfId="0" applyFont="1" applyFill="1" applyBorder="1" applyAlignment="1">
      <alignment horizontal="justify" vertical="center" wrapText="1"/>
    </xf>
    <xf numFmtId="0" fontId="34" fillId="0" borderId="22" xfId="0" applyFont="1" applyFill="1" applyBorder="1" applyAlignment="1">
      <alignment horizontal="center" vertical="center"/>
    </xf>
    <xf numFmtId="0" fontId="34" fillId="0" borderId="23" xfId="0" applyFont="1" applyFill="1" applyBorder="1" applyAlignment="1">
      <alignment horizontal="center" vertical="center"/>
    </xf>
    <xf numFmtId="0" fontId="59" fillId="0" borderId="16" xfId="91" applyFont="1" applyFill="1" applyBorder="1" applyAlignment="1">
      <alignment horizontal="center" vertical="center"/>
    </xf>
    <xf numFmtId="0" fontId="59" fillId="0" borderId="21" xfId="91" applyFont="1" applyFill="1" applyBorder="1" applyAlignment="1">
      <alignment vertical="center"/>
    </xf>
    <xf numFmtId="0" fontId="54" fillId="0" borderId="0" xfId="91" applyFont="1" applyFill="1" applyBorder="1" applyAlignment="1">
      <alignment horizontal="left" vertical="center" wrapText="1" indent="1"/>
    </xf>
    <xf numFmtId="0" fontId="59" fillId="0" borderId="0" xfId="91" applyFont="1" applyFill="1" applyBorder="1" applyAlignment="1">
      <alignment horizontal="left" vertical="center" wrapText="1" indent="1"/>
    </xf>
    <xf numFmtId="0" fontId="34" fillId="0" borderId="22" xfId="91" applyFont="1" applyFill="1" applyBorder="1" applyAlignment="1">
      <alignment horizontal="center" vertical="center"/>
    </xf>
    <xf numFmtId="0" fontId="34" fillId="0" borderId="23" xfId="91" applyFont="1" applyFill="1" applyBorder="1" applyAlignment="1">
      <alignment horizontal="center" vertical="center"/>
    </xf>
    <xf numFmtId="0" fontId="34" fillId="0" borderId="14" xfId="91" applyFont="1" applyFill="1" applyBorder="1" applyAlignment="1">
      <alignment horizontal="center" vertical="center" wrapText="1"/>
    </xf>
    <xf numFmtId="0" fontId="34" fillId="0" borderId="15" xfId="91" applyFont="1" applyFill="1" applyBorder="1" applyAlignment="1">
      <alignment horizontal="center" vertical="center"/>
    </xf>
    <xf numFmtId="0" fontId="34" fillId="0" borderId="11" xfId="91" applyFont="1" applyFill="1" applyBorder="1" applyAlignment="1">
      <alignment horizontal="center" vertical="center" wrapText="1"/>
    </xf>
    <xf numFmtId="0" fontId="34" fillId="0" borderId="10" xfId="91" applyFont="1" applyFill="1" applyBorder="1" applyAlignment="1">
      <alignment horizontal="center" vertical="center" wrapText="1"/>
    </xf>
    <xf numFmtId="0" fontId="34" fillId="0" borderId="12" xfId="91" applyFont="1" applyFill="1" applyBorder="1" applyAlignment="1">
      <alignment horizontal="center" vertical="center" wrapText="1"/>
    </xf>
    <xf numFmtId="0" fontId="34" fillId="0" borderId="18" xfId="0" applyFont="1" applyFill="1" applyBorder="1" applyAlignment="1">
      <alignment horizontal="center" vertical="center" wrapText="1"/>
    </xf>
    <xf numFmtId="0" fontId="34" fillId="0" borderId="17" xfId="0" applyFont="1" applyFill="1" applyBorder="1" applyAlignment="1">
      <alignment horizontal="center" vertical="center" wrapText="1"/>
    </xf>
    <xf numFmtId="0" fontId="34" fillId="0" borderId="26"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34" fillId="0" borderId="15" xfId="0" applyFont="1" applyFill="1" applyBorder="1" applyAlignment="1">
      <alignment horizontal="center" vertical="center"/>
    </xf>
    <xf numFmtId="0" fontId="34" fillId="0" borderId="16" xfId="0" applyFont="1" applyFill="1" applyBorder="1" applyAlignment="1">
      <alignment horizontal="center" vertical="center" wrapText="1"/>
    </xf>
    <xf numFmtId="0" fontId="34" fillId="0" borderId="19" xfId="0" applyFont="1" applyFill="1" applyBorder="1" applyAlignment="1">
      <alignment horizontal="center" vertical="center" wrapText="1"/>
    </xf>
    <xf numFmtId="0" fontId="34" fillId="0" borderId="15" xfId="0" applyFont="1" applyFill="1" applyBorder="1" applyAlignment="1">
      <alignment horizontal="center" vertical="center" wrapText="1"/>
    </xf>
    <xf numFmtId="0" fontId="59" fillId="0" borderId="0" xfId="0" applyFont="1" applyFill="1" applyAlignment="1">
      <alignment horizontal="left" vertical="center" wrapText="1" indent="1"/>
    </xf>
    <xf numFmtId="0" fontId="54" fillId="0" borderId="0" xfId="0" applyFont="1" applyFill="1" applyAlignment="1">
      <alignment horizontal="left" vertical="justify" wrapText="1" indent="1"/>
    </xf>
    <xf numFmtId="0" fontId="34" fillId="0" borderId="22" xfId="0" applyFont="1" applyFill="1" applyBorder="1" applyAlignment="1">
      <alignment horizontal="center" vertical="center" wrapText="1"/>
    </xf>
    <xf numFmtId="0" fontId="59" fillId="0" borderId="0" xfId="0" applyFont="1" applyFill="1" applyAlignment="1">
      <alignment horizontal="left" wrapText="1" indent="1"/>
    </xf>
    <xf numFmtId="0" fontId="59" fillId="0" borderId="16"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54" fillId="0" borderId="0" xfId="0" applyFont="1" applyFill="1" applyAlignment="1">
      <alignment horizontal="left" wrapText="1" indent="1"/>
    </xf>
    <xf numFmtId="0" fontId="34" fillId="0" borderId="23" xfId="0" applyFont="1" applyFill="1" applyBorder="1" applyAlignment="1">
      <alignment horizontal="center" vertical="center" wrapText="1"/>
    </xf>
    <xf numFmtId="0" fontId="34" fillId="0" borderId="0" xfId="0" applyFont="1" applyFill="1" applyAlignment="1">
      <alignment horizontal="center" wrapText="1"/>
    </xf>
    <xf numFmtId="0" fontId="34" fillId="0" borderId="18" xfId="0" applyFont="1" applyFill="1" applyBorder="1" applyAlignment="1">
      <alignment horizontal="center" vertical="center"/>
    </xf>
    <xf numFmtId="0" fontId="35" fillId="0" borderId="0" xfId="0" applyFont="1" applyFill="1" applyAlignment="1">
      <alignment horizontal="left" wrapText="1" indent="1"/>
    </xf>
    <xf numFmtId="0" fontId="34" fillId="0" borderId="16" xfId="51" applyFont="1" applyFill="1" applyBorder="1" applyAlignment="1">
      <alignment horizontal="center" vertical="center" wrapText="1"/>
    </xf>
    <xf numFmtId="0" fontId="34" fillId="0" borderId="19" xfId="51" applyFont="1" applyFill="1" applyBorder="1" applyAlignment="1">
      <alignment horizontal="center" vertical="center"/>
    </xf>
    <xf numFmtId="0" fontId="34" fillId="0" borderId="22" xfId="51" applyFont="1" applyFill="1" applyBorder="1" applyAlignment="1">
      <alignment horizontal="center" vertical="center" wrapText="1"/>
    </xf>
    <xf numFmtId="0" fontId="34" fillId="0" borderId="21" xfId="51" applyFont="1" applyFill="1" applyBorder="1" applyAlignment="1">
      <alignment horizontal="center" vertical="center" wrapText="1"/>
    </xf>
    <xf numFmtId="0" fontId="34" fillId="0" borderId="23" xfId="51" applyFont="1" applyFill="1" applyBorder="1" applyAlignment="1">
      <alignment horizontal="center" vertical="center" wrapText="1"/>
    </xf>
    <xf numFmtId="0" fontId="34" fillId="0" borderId="12" xfId="51" applyFont="1" applyFill="1" applyBorder="1" applyAlignment="1">
      <alignment horizontal="center" vertical="center" wrapText="1"/>
    </xf>
    <xf numFmtId="0" fontId="34" fillId="0" borderId="12" xfId="51" applyFont="1" applyFill="1" applyBorder="1" applyAlignment="1">
      <alignment vertical="center" wrapText="1"/>
    </xf>
    <xf numFmtId="0" fontId="34" fillId="0" borderId="13" xfId="51" applyFont="1" applyFill="1" applyBorder="1" applyAlignment="1">
      <alignment horizontal="center" vertical="center" wrapText="1"/>
    </xf>
    <xf numFmtId="0" fontId="34" fillId="0" borderId="14" xfId="51" applyFont="1" applyFill="1" applyBorder="1" applyAlignment="1">
      <alignment horizontal="center" vertical="center"/>
    </xf>
    <xf numFmtId="0" fontId="59" fillId="0" borderId="13" xfId="51" applyFont="1" applyFill="1" applyBorder="1" applyAlignment="1">
      <alignment horizontal="center" vertical="center" wrapText="1"/>
    </xf>
    <xf numFmtId="167" fontId="34" fillId="0" borderId="14" xfId="0" applyNumberFormat="1" applyFont="1" applyFill="1" applyBorder="1" applyAlignment="1">
      <alignment horizontal="center" vertical="center" wrapText="1"/>
    </xf>
    <xf numFmtId="167" fontId="34" fillId="0" borderId="15" xfId="0" applyNumberFormat="1" applyFont="1" applyFill="1" applyBorder="1" applyAlignment="1">
      <alignment horizontal="center" vertical="center" wrapText="1"/>
    </xf>
    <xf numFmtId="167" fontId="34" fillId="0" borderId="18" xfId="0" applyNumberFormat="1" applyFont="1" applyFill="1" applyBorder="1" applyAlignment="1">
      <alignment horizontal="center" vertical="center" wrapText="1"/>
    </xf>
    <xf numFmtId="167" fontId="34" fillId="0" borderId="17" xfId="0" applyNumberFormat="1" applyFont="1" applyFill="1" applyBorder="1" applyAlignment="1">
      <alignment horizontal="center" vertical="center" wrapText="1"/>
    </xf>
    <xf numFmtId="0" fontId="34" fillId="0" borderId="26" xfId="0" applyFont="1" applyFill="1" applyBorder="1" applyAlignment="1">
      <alignment horizontal="center" vertical="center"/>
    </xf>
    <xf numFmtId="0" fontId="59" fillId="0" borderId="16" xfId="0" applyFont="1" applyFill="1" applyBorder="1" applyAlignment="1">
      <alignment horizontal="center" vertical="center"/>
    </xf>
    <xf numFmtId="0" fontId="59" fillId="0" borderId="21" xfId="0" applyFont="1" applyFill="1" applyBorder="1" applyAlignment="1">
      <alignment horizontal="center" vertical="center"/>
    </xf>
    <xf numFmtId="0" fontId="54" fillId="0" borderId="11" xfId="0" applyFont="1" applyFill="1" applyBorder="1" applyAlignment="1">
      <alignment horizontal="center" vertical="center" wrapText="1"/>
    </xf>
    <xf numFmtId="0" fontId="54" fillId="0" borderId="10" xfId="0" applyFont="1" applyFill="1" applyBorder="1" applyAlignment="1">
      <alignment horizontal="center" vertical="center" wrapText="1"/>
    </xf>
    <xf numFmtId="0" fontId="54" fillId="0" borderId="12" xfId="0" applyFont="1" applyFill="1" applyBorder="1" applyAlignment="1">
      <alignment horizontal="center" vertical="center" wrapText="1"/>
    </xf>
    <xf numFmtId="0" fontId="54" fillId="0" borderId="18" xfId="0" applyFont="1" applyFill="1" applyBorder="1" applyAlignment="1">
      <alignment horizontal="center" vertical="center" wrapText="1"/>
    </xf>
    <xf numFmtId="0" fontId="54" fillId="0" borderId="26"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59" fillId="0" borderId="0" xfId="0" applyFont="1" applyFill="1" applyAlignment="1">
      <alignment horizontal="left" wrapText="1"/>
    </xf>
    <xf numFmtId="0" fontId="59" fillId="0" borderId="0" xfId="0" applyFont="1" applyFill="1" applyAlignment="1"/>
    <xf numFmtId="165" fontId="43" fillId="0" borderId="0" xfId="0" applyNumberFormat="1" applyFont="1" applyFill="1" applyBorder="1" applyAlignment="1">
      <alignment horizontal="center" vertical="center" wrapText="1"/>
    </xf>
    <xf numFmtId="165" fontId="31" fillId="0" borderId="0" xfId="0" applyNumberFormat="1" applyFont="1" applyFill="1" applyBorder="1" applyAlignment="1">
      <alignment horizontal="center" wrapText="1"/>
    </xf>
    <xf numFmtId="165" fontId="34" fillId="0" borderId="18" xfId="0" applyNumberFormat="1" applyFont="1" applyFill="1" applyBorder="1" applyAlignment="1">
      <alignment horizontal="center" vertical="center" wrapText="1"/>
    </xf>
    <xf numFmtId="165" fontId="34" fillId="0" borderId="26" xfId="0" applyNumberFormat="1" applyFont="1" applyFill="1" applyBorder="1" applyAlignment="1">
      <alignment horizontal="center" vertical="center" wrapText="1"/>
    </xf>
    <xf numFmtId="165" fontId="34" fillId="0" borderId="22" xfId="0" applyNumberFormat="1" applyFont="1" applyFill="1" applyBorder="1" applyAlignment="1">
      <alignment horizontal="center" vertical="center" wrapText="1"/>
    </xf>
    <xf numFmtId="165" fontId="34" fillId="0" borderId="23" xfId="0" applyNumberFormat="1" applyFont="1" applyFill="1" applyBorder="1" applyAlignment="1">
      <alignment horizontal="center" vertical="center" wrapText="1"/>
    </xf>
    <xf numFmtId="165" fontId="34" fillId="0" borderId="11" xfId="0" applyNumberFormat="1" applyFont="1" applyFill="1" applyBorder="1" applyAlignment="1">
      <alignment horizontal="center" vertical="center" wrapText="1"/>
    </xf>
    <xf numFmtId="165" fontId="34" fillId="0" borderId="10" xfId="0" applyNumberFormat="1" applyFont="1" applyFill="1" applyBorder="1" applyAlignment="1">
      <alignment horizontal="center" vertical="center" wrapText="1"/>
    </xf>
    <xf numFmtId="2" fontId="43" fillId="0" borderId="0" xfId="0" applyNumberFormat="1" applyFont="1" applyFill="1" applyBorder="1" applyAlignment="1">
      <alignment horizontal="center" vertical="center" wrapText="1"/>
    </xf>
    <xf numFmtId="0" fontId="59" fillId="0" borderId="22" xfId="0" applyFont="1" applyFill="1" applyBorder="1" applyAlignment="1">
      <alignment horizontal="center" vertical="center" wrapText="1"/>
    </xf>
    <xf numFmtId="0" fontId="59" fillId="0" borderId="23" xfId="0" applyFont="1" applyFill="1" applyBorder="1" applyAlignment="1">
      <alignment horizontal="center" vertical="center" wrapText="1"/>
    </xf>
    <xf numFmtId="0" fontId="45" fillId="0" borderId="22" xfId="0" applyFont="1" applyFill="1" applyBorder="1" applyAlignment="1">
      <alignment horizontal="center" vertical="center" wrapText="1"/>
    </xf>
    <xf numFmtId="0" fontId="45" fillId="0" borderId="23" xfId="0" applyFont="1" applyFill="1" applyBorder="1" applyAlignment="1">
      <alignment horizontal="center" vertical="center" wrapText="1"/>
    </xf>
    <xf numFmtId="0" fontId="45" fillId="0" borderId="14" xfId="0" applyFont="1" applyFill="1" applyBorder="1" applyAlignment="1">
      <alignment horizontal="center" vertical="center" wrapText="1"/>
    </xf>
    <xf numFmtId="0" fontId="45" fillId="0" borderId="20" xfId="0" applyFont="1" applyFill="1" applyBorder="1" applyAlignment="1">
      <alignment horizontal="center" vertical="center" wrapText="1"/>
    </xf>
    <xf numFmtId="0" fontId="45" fillId="0" borderId="16" xfId="0" applyFont="1" applyFill="1" applyBorder="1" applyAlignment="1">
      <alignment horizontal="center" vertical="center" wrapText="1"/>
    </xf>
    <xf numFmtId="0" fontId="45" fillId="0" borderId="18" xfId="0" applyFont="1" applyFill="1" applyBorder="1" applyAlignment="1">
      <alignment horizontal="center" vertical="center" wrapText="1"/>
    </xf>
    <xf numFmtId="0" fontId="54" fillId="0" borderId="0" xfId="0" applyFont="1" applyFill="1" applyAlignment="1">
      <alignment horizontal="left" vertical="center" wrapText="1" indent="1"/>
    </xf>
    <xf numFmtId="0" fontId="45" fillId="0" borderId="11" xfId="0" applyFont="1" applyFill="1" applyBorder="1" applyAlignment="1">
      <alignment horizontal="center" vertical="center" wrapText="1"/>
    </xf>
    <xf numFmtId="0" fontId="45" fillId="0" borderId="12" xfId="0" applyFont="1" applyFill="1" applyBorder="1" applyAlignment="1">
      <alignment horizontal="center" vertical="center" wrapText="1"/>
    </xf>
    <xf numFmtId="0" fontId="45" fillId="0" borderId="10" xfId="0" applyFont="1" applyFill="1" applyBorder="1" applyAlignment="1">
      <alignment horizontal="center" vertical="center" wrapText="1"/>
    </xf>
    <xf numFmtId="0" fontId="45" fillId="0" borderId="26" xfId="0" applyFont="1" applyFill="1" applyBorder="1" applyAlignment="1">
      <alignment horizontal="center" vertical="center" wrapText="1"/>
    </xf>
    <xf numFmtId="0" fontId="61" fillId="0" borderId="0" xfId="0" applyFont="1" applyFill="1" applyBorder="1" applyAlignment="1">
      <alignment horizontal="center" vertical="center" wrapText="1"/>
    </xf>
    <xf numFmtId="0" fontId="53" fillId="0" borderId="22" xfId="0" applyFont="1" applyFill="1" applyBorder="1" applyAlignment="1">
      <alignment horizontal="center" vertical="center" wrapText="1"/>
    </xf>
    <xf numFmtId="0" fontId="53" fillId="0" borderId="0" xfId="0" applyFont="1" applyFill="1" applyBorder="1" applyAlignment="1">
      <alignment horizontal="center" vertical="center" wrapText="1"/>
    </xf>
    <xf numFmtId="0" fontId="45" fillId="0" borderId="17" xfId="0" applyFont="1" applyFill="1" applyBorder="1" applyAlignment="1">
      <alignment horizontal="center" vertical="center" wrapText="1"/>
    </xf>
    <xf numFmtId="0" fontId="59" fillId="0" borderId="21" xfId="0" applyFont="1" applyFill="1" applyBorder="1" applyAlignment="1">
      <alignment horizontal="center" vertical="center" wrapText="1"/>
    </xf>
    <xf numFmtId="0" fontId="34" fillId="0" borderId="20" xfId="0" applyFont="1" applyFill="1" applyBorder="1" applyAlignment="1">
      <alignment horizontal="center" vertical="center" wrapText="1"/>
    </xf>
    <xf numFmtId="0" fontId="54" fillId="0" borderId="0" xfId="0" applyFont="1" applyFill="1" applyBorder="1" applyAlignment="1">
      <alignment horizontal="left" wrapText="1" indent="1"/>
    </xf>
    <xf numFmtId="0" fontId="59" fillId="0" borderId="0" xfId="0" applyFont="1" applyFill="1" applyBorder="1" applyAlignment="1">
      <alignment horizontal="left" wrapText="1" indent="1"/>
    </xf>
    <xf numFmtId="0" fontId="45" fillId="0" borderId="19" xfId="0" applyFont="1" applyFill="1" applyBorder="1" applyAlignment="1">
      <alignment horizontal="center" vertical="center" wrapText="1"/>
    </xf>
    <xf numFmtId="0" fontId="45" fillId="0" borderId="0" xfId="0" applyFont="1" applyFill="1" applyBorder="1" applyAlignment="1">
      <alignment horizontal="center" vertical="center" wrapText="1"/>
    </xf>
    <xf numFmtId="0" fontId="45" fillId="0" borderId="21" xfId="0" applyFont="1" applyFill="1" applyBorder="1" applyAlignment="1">
      <alignment horizontal="center" vertical="center" wrapText="1"/>
    </xf>
    <xf numFmtId="0" fontId="45" fillId="0" borderId="13" xfId="0" applyFont="1" applyFill="1" applyBorder="1" applyAlignment="1">
      <alignment horizontal="center" vertical="center" wrapText="1"/>
    </xf>
    <xf numFmtId="0" fontId="54" fillId="0" borderId="0" xfId="0" applyNumberFormat="1" applyFont="1" applyFill="1" applyAlignment="1">
      <alignment horizontal="left" wrapText="1" indent="1"/>
    </xf>
    <xf numFmtId="0" fontId="59" fillId="0" borderId="0" xfId="0" applyNumberFormat="1" applyFont="1" applyFill="1" applyAlignment="1">
      <alignment horizontal="left" wrapText="1" indent="1"/>
    </xf>
    <xf numFmtId="0" fontId="54" fillId="0" borderId="18" xfId="51" applyFont="1" applyFill="1" applyBorder="1" applyAlignment="1">
      <alignment horizontal="center" vertical="center" wrapText="1"/>
    </xf>
    <xf numFmtId="0" fontId="54" fillId="0" borderId="17" xfId="51" applyFont="1" applyFill="1" applyBorder="1" applyAlignment="1">
      <alignment horizontal="center" vertical="center" wrapText="1"/>
    </xf>
    <xf numFmtId="0" fontId="54" fillId="0" borderId="26" xfId="51" applyFont="1" applyFill="1" applyBorder="1" applyAlignment="1">
      <alignment horizontal="center" vertical="center" wrapText="1"/>
    </xf>
    <xf numFmtId="0" fontId="54" fillId="0" borderId="16" xfId="51" applyFont="1" applyFill="1" applyBorder="1" applyAlignment="1">
      <alignment horizontal="center" vertical="center" wrapText="1"/>
    </xf>
    <xf numFmtId="0" fontId="54" fillId="0" borderId="19" xfId="51" applyFont="1" applyFill="1" applyBorder="1" applyAlignment="1">
      <alignment horizontal="center" vertical="center" wrapText="1"/>
    </xf>
    <xf numFmtId="0" fontId="54" fillId="0" borderId="11" xfId="51" applyFont="1" applyFill="1" applyBorder="1" applyAlignment="1">
      <alignment horizontal="center" vertical="center" wrapText="1"/>
    </xf>
    <xf numFmtId="0" fontId="54" fillId="0" borderId="10" xfId="51" applyFont="1" applyFill="1" applyBorder="1" applyAlignment="1">
      <alignment horizontal="center" vertical="center" wrapText="1"/>
    </xf>
    <xf numFmtId="0" fontId="54" fillId="0" borderId="22" xfId="51" applyFont="1" applyFill="1" applyBorder="1" applyAlignment="1">
      <alignment horizontal="center" vertical="center" wrapText="1"/>
    </xf>
    <xf numFmtId="0" fontId="54" fillId="0" borderId="0" xfId="51" applyFont="1" applyFill="1" applyBorder="1" applyAlignment="1">
      <alignment horizontal="center" vertical="center" wrapText="1"/>
    </xf>
    <xf numFmtId="0" fontId="54" fillId="0" borderId="0" xfId="51" applyFont="1" applyFill="1" applyBorder="1" applyAlignment="1">
      <alignment horizontal="center" wrapText="1"/>
    </xf>
    <xf numFmtId="0" fontId="59" fillId="0" borderId="0" xfId="0" applyFont="1" applyFill="1" applyBorder="1" applyAlignment="1">
      <alignment horizontal="center" wrapText="1"/>
    </xf>
    <xf numFmtId="165" fontId="59" fillId="0" borderId="0" xfId="0" applyNumberFormat="1" applyFont="1" applyFill="1" applyBorder="1" applyAlignment="1">
      <alignment horizontal="left" indent="7"/>
    </xf>
    <xf numFmtId="165" fontId="34" fillId="0" borderId="0" xfId="0" applyNumberFormat="1" applyFont="1" applyFill="1" applyBorder="1" applyAlignment="1">
      <alignment horizontal="center" vertical="center" wrapText="1"/>
    </xf>
    <xf numFmtId="165" fontId="34" fillId="0" borderId="17" xfId="0" applyNumberFormat="1" applyFont="1" applyFill="1" applyBorder="1" applyAlignment="1">
      <alignment horizontal="center" vertical="center" wrapText="1"/>
    </xf>
    <xf numFmtId="165" fontId="34" fillId="0" borderId="14" xfId="0" applyNumberFormat="1" applyFont="1" applyFill="1" applyBorder="1" applyAlignment="1">
      <alignment horizontal="center" vertical="center" wrapText="1"/>
    </xf>
    <xf numFmtId="165" fontId="34" fillId="0" borderId="15" xfId="0" applyNumberFormat="1" applyFont="1" applyFill="1" applyBorder="1" applyAlignment="1">
      <alignment horizontal="center" vertical="center" wrapText="1"/>
    </xf>
    <xf numFmtId="165" fontId="34" fillId="0" borderId="16" xfId="0" applyNumberFormat="1" applyFont="1" applyFill="1" applyBorder="1" applyAlignment="1">
      <alignment horizontal="center" vertical="center" wrapText="1"/>
    </xf>
    <xf numFmtId="165" fontId="35" fillId="0" borderId="22" xfId="0" applyNumberFormat="1" applyFont="1" applyFill="1" applyBorder="1" applyAlignment="1">
      <alignment horizontal="center" vertical="center" wrapText="1"/>
    </xf>
    <xf numFmtId="165" fontId="34" fillId="0" borderId="19" xfId="0" applyNumberFormat="1" applyFont="1" applyFill="1" applyBorder="1" applyAlignment="1">
      <alignment horizontal="center" vertical="center" wrapText="1"/>
    </xf>
    <xf numFmtId="0" fontId="34" fillId="0" borderId="0" xfId="0" applyFont="1" applyFill="1" applyAlignment="1">
      <alignment vertical="center" wrapText="1"/>
    </xf>
    <xf numFmtId="0" fontId="38" fillId="0" borderId="0" xfId="0" applyFont="1" applyFill="1" applyAlignment="1">
      <alignment horizontal="left" vertical="center" wrapText="1" indent="1"/>
    </xf>
    <xf numFmtId="0" fontId="35" fillId="0" borderId="18" xfId="0" applyFont="1" applyFill="1" applyBorder="1" applyAlignment="1">
      <alignment horizontal="center" vertical="center" wrapText="1"/>
    </xf>
    <xf numFmtId="0" fontId="35" fillId="0" borderId="26" xfId="0" applyFont="1" applyFill="1" applyBorder="1" applyAlignment="1">
      <alignment horizontal="center" vertical="center" wrapText="1"/>
    </xf>
    <xf numFmtId="0" fontId="34" fillId="0" borderId="0" xfId="0" applyFont="1" applyFill="1" applyAlignment="1">
      <alignment horizontal="left" vertical="center" wrapText="1" indent="1"/>
    </xf>
    <xf numFmtId="0" fontId="34" fillId="0" borderId="0" xfId="0" applyFont="1" applyFill="1" applyBorder="1" applyAlignment="1">
      <alignment horizontal="left" vertical="center" wrapText="1" indent="1"/>
    </xf>
    <xf numFmtId="0" fontId="35" fillId="0" borderId="0" xfId="0" applyFont="1" applyFill="1" applyAlignment="1">
      <alignment horizontal="left" vertical="center" wrapText="1" indent="1"/>
    </xf>
    <xf numFmtId="0" fontId="31" fillId="0" borderId="0" xfId="0" applyFont="1" applyFill="1" applyAlignment="1">
      <alignment horizontal="center" vertical="center"/>
    </xf>
    <xf numFmtId="0" fontId="31" fillId="0" borderId="22" xfId="0" applyFont="1" applyFill="1" applyBorder="1" applyAlignment="1">
      <alignment horizontal="center" vertical="center"/>
    </xf>
    <xf numFmtId="0" fontId="59" fillId="0" borderId="0" xfId="0" applyFont="1" applyAlignment="1">
      <alignment horizontal="left" wrapText="1" indent="1"/>
    </xf>
    <xf numFmtId="0" fontId="59" fillId="0" borderId="17" xfId="0" applyFont="1" applyBorder="1" applyAlignment="1">
      <alignment horizontal="center" vertical="top" wrapText="1"/>
    </xf>
    <xf numFmtId="0" fontId="59" fillId="0" borderId="26" xfId="0" applyFont="1" applyBorder="1" applyAlignment="1">
      <alignment horizontal="center" vertical="top" wrapText="1"/>
    </xf>
    <xf numFmtId="0" fontId="34" fillId="0" borderId="16" xfId="0" applyFont="1" applyBorder="1" applyAlignment="1">
      <alignment horizontal="center" wrapText="1"/>
    </xf>
    <xf numFmtId="0" fontId="34" fillId="0" borderId="22" xfId="0" applyFont="1" applyBorder="1" applyAlignment="1">
      <alignment horizontal="center" wrapText="1"/>
    </xf>
    <xf numFmtId="0" fontId="59" fillId="0" borderId="21" xfId="0" applyFont="1" applyBorder="1" applyAlignment="1">
      <alignment horizontal="center" vertical="top" wrapText="1"/>
    </xf>
    <xf numFmtId="0" fontId="59" fillId="0" borderId="23" xfId="0" applyFont="1" applyBorder="1" applyAlignment="1">
      <alignment horizontal="center" vertical="top" wrapText="1"/>
    </xf>
    <xf numFmtId="0" fontId="34" fillId="0" borderId="0" xfId="0" applyFont="1" applyAlignment="1">
      <alignment horizontal="left" wrapText="1" indent="1"/>
    </xf>
    <xf numFmtId="0" fontId="34" fillId="0" borderId="13" xfId="0" applyFont="1" applyFill="1" applyBorder="1" applyAlignment="1">
      <alignment horizontal="center" vertical="center" wrapText="1"/>
    </xf>
    <xf numFmtId="2" fontId="34" fillId="0" borderId="0" xfId="0" applyNumberFormat="1" applyFont="1" applyFill="1" applyBorder="1" applyAlignment="1">
      <alignment horizontal="center" vertical="center" wrapText="1"/>
    </xf>
    <xf numFmtId="0" fontId="34" fillId="0" borderId="0" xfId="0" applyFont="1" applyFill="1" applyBorder="1" applyAlignment="1">
      <alignment horizontal="left" wrapText="1" indent="1"/>
    </xf>
    <xf numFmtId="0" fontId="31" fillId="0" borderId="22"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59" fillId="0" borderId="0" xfId="0" applyFont="1" applyFill="1" applyBorder="1" applyAlignment="1">
      <alignment horizontal="center" vertical="center"/>
    </xf>
    <xf numFmtId="0" fontId="61" fillId="0" borderId="0" xfId="91" applyFont="1" applyFill="1" applyBorder="1" applyAlignment="1">
      <alignment vertical="center"/>
    </xf>
    <xf numFmtId="0" fontId="58" fillId="0" borderId="0" xfId="91" applyFont="1" applyFill="1" applyBorder="1" applyAlignment="1">
      <alignment vertical="center" wrapText="1"/>
    </xf>
    <xf numFmtId="0" fontId="58" fillId="0" borderId="0" xfId="91" applyFont="1" applyFill="1" applyBorder="1" applyAlignment="1">
      <alignment horizontal="justify" vertical="center" wrapText="1"/>
    </xf>
    <xf numFmtId="0" fontId="59" fillId="0" borderId="0" xfId="91" applyFont="1" applyFill="1" applyBorder="1"/>
    <xf numFmtId="0" fontId="54" fillId="0" borderId="0" xfId="0" applyFont="1" applyFill="1" applyBorder="1" applyAlignment="1" applyProtection="1">
      <alignment horizontal="right" vertical="center" wrapText="1"/>
      <protection locked="0"/>
    </xf>
    <xf numFmtId="0" fontId="54" fillId="0" borderId="15" xfId="0" applyFont="1" applyFill="1" applyBorder="1" applyAlignment="1" applyProtection="1">
      <alignment horizontal="right" vertical="center" wrapText="1"/>
      <protection locked="0"/>
    </xf>
    <xf numFmtId="0" fontId="54" fillId="0" borderId="0" xfId="0" applyFont="1" applyFill="1" applyBorder="1" applyAlignment="1">
      <alignment horizontal="right" vertical="center" wrapText="1"/>
    </xf>
    <xf numFmtId="0" fontId="54" fillId="0" borderId="15" xfId="0" applyFont="1" applyFill="1" applyBorder="1" applyAlignment="1">
      <alignment horizontal="right" vertical="center" wrapText="1"/>
    </xf>
    <xf numFmtId="0" fontId="54" fillId="0" borderId="0" xfId="0" applyFont="1" applyBorder="1" applyAlignment="1" applyProtection="1">
      <alignment horizontal="right" vertical="center" wrapText="1"/>
      <protection locked="0"/>
    </xf>
    <xf numFmtId="0" fontId="31" fillId="0" borderId="14" xfId="0" applyFont="1" applyFill="1" applyBorder="1" applyAlignment="1">
      <alignment horizontal="right" vertical="center" wrapText="1"/>
    </xf>
    <xf numFmtId="0" fontId="31" fillId="0" borderId="22" xfId="0" applyFont="1" applyFill="1" applyBorder="1" applyAlignment="1">
      <alignment horizontal="right" vertical="center" wrapText="1"/>
    </xf>
    <xf numFmtId="0" fontId="31" fillId="0" borderId="16" xfId="0" applyFont="1" applyFill="1" applyBorder="1" applyAlignment="1">
      <alignment horizontal="right" vertical="center" wrapText="1"/>
    </xf>
    <xf numFmtId="0" fontId="31" fillId="0" borderId="15" xfId="0" applyFont="1" applyFill="1" applyBorder="1" applyAlignment="1">
      <alignment horizontal="right" vertical="center" wrapText="1"/>
    </xf>
    <xf numFmtId="0" fontId="31" fillId="0" borderId="0" xfId="0" applyFont="1" applyFill="1" applyBorder="1" applyAlignment="1">
      <alignment horizontal="right" vertical="center" wrapText="1"/>
    </xf>
    <xf numFmtId="0" fontId="31" fillId="0" borderId="19" xfId="0" applyFont="1" applyFill="1" applyBorder="1" applyAlignment="1">
      <alignment horizontal="right" vertical="center" wrapText="1"/>
    </xf>
    <xf numFmtId="0" fontId="34" fillId="0" borderId="28" xfId="0" applyFont="1" applyBorder="1" applyAlignment="1">
      <alignment horizontal="left" vertical="center" wrapText="1"/>
    </xf>
    <xf numFmtId="0" fontId="34" fillId="0" borderId="0" xfId="0" applyFont="1" applyBorder="1" applyAlignment="1">
      <alignment horizontal="left" vertical="center" wrapText="1"/>
    </xf>
    <xf numFmtId="0" fontId="53" fillId="0" borderId="18" xfId="0" applyFont="1" applyBorder="1" applyAlignment="1">
      <alignment horizontal="left" wrapText="1"/>
    </xf>
    <xf numFmtId="0" fontId="53" fillId="0" borderId="14" xfId="0" applyFont="1" applyBorder="1" applyAlignment="1">
      <alignment horizontal="center" wrapText="1"/>
    </xf>
    <xf numFmtId="0" fontId="53" fillId="0" borderId="16" xfId="0" applyFont="1" applyFill="1" applyBorder="1" applyAlignment="1">
      <alignment horizontal="center" wrapText="1"/>
    </xf>
    <xf numFmtId="0" fontId="59" fillId="0" borderId="0" xfId="0" applyFont="1" applyFill="1" applyAlignment="1">
      <alignment horizontal="center"/>
    </xf>
    <xf numFmtId="0" fontId="59" fillId="0" borderId="0" xfId="0" applyFont="1" applyAlignment="1">
      <alignment horizontal="center"/>
    </xf>
    <xf numFmtId="0" fontId="59" fillId="0" borderId="15" xfId="0" applyFont="1" applyBorder="1" applyAlignment="1">
      <alignment horizontal="center"/>
    </xf>
    <xf numFmtId="0" fontId="59" fillId="0" borderId="19" xfId="0" applyFont="1" applyFill="1" applyBorder="1" applyAlignment="1">
      <alignment horizontal="center"/>
    </xf>
    <xf numFmtId="0" fontId="34" fillId="0" borderId="0" xfId="0" applyFont="1" applyFill="1" applyAlignment="1">
      <alignment horizontal="left" indent="1"/>
    </xf>
    <xf numFmtId="0" fontId="5" fillId="0" borderId="0" xfId="0" applyFont="1" applyFill="1" applyBorder="1" applyAlignment="1">
      <alignment horizontal="left" indent="1"/>
    </xf>
    <xf numFmtId="0" fontId="59" fillId="0" borderId="0" xfId="0" applyFont="1" applyFill="1" applyAlignment="1">
      <alignment horizontal="left" indent="1"/>
    </xf>
    <xf numFmtId="0" fontId="66" fillId="0" borderId="0" xfId="0" applyFont="1" applyFill="1" applyBorder="1" applyAlignment="1">
      <alignment horizontal="left" indent="1"/>
    </xf>
    <xf numFmtId="0" fontId="34" fillId="0" borderId="22" xfId="0" applyFont="1" applyFill="1" applyBorder="1" applyAlignment="1">
      <alignment horizontal="center" vertical="top" wrapText="1"/>
    </xf>
    <xf numFmtId="0" fontId="34" fillId="0" borderId="0" xfId="0" applyFont="1" applyFill="1" applyBorder="1" applyAlignment="1">
      <alignment horizontal="center" vertical="top" wrapText="1"/>
    </xf>
    <xf numFmtId="0" fontId="59" fillId="0" borderId="0" xfId="0" applyFont="1" applyFill="1" applyBorder="1" applyAlignment="1">
      <alignment vertical="top" wrapText="1"/>
    </xf>
    <xf numFmtId="169" fontId="45" fillId="0" borderId="17" xfId="0" applyNumberFormat="1" applyFont="1" applyFill="1" applyBorder="1" applyAlignment="1">
      <alignment wrapText="1"/>
    </xf>
    <xf numFmtId="0" fontId="54" fillId="0" borderId="19" xfId="0" applyFont="1" applyFill="1" applyBorder="1" applyAlignment="1"/>
    <xf numFmtId="0" fontId="31" fillId="0" borderId="19" xfId="0" applyFont="1" applyFill="1" applyBorder="1" applyAlignment="1"/>
    <xf numFmtId="0" fontId="34" fillId="0" borderId="17" xfId="0" applyNumberFormat="1" applyFont="1" applyFill="1" applyBorder="1" applyAlignment="1">
      <alignment horizontal="right" wrapText="1"/>
    </xf>
    <xf numFmtId="49" fontId="34" fillId="0" borderId="17" xfId="0" applyNumberFormat="1" applyFont="1" applyFill="1" applyBorder="1" applyAlignment="1">
      <alignment horizontal="right" wrapText="1"/>
    </xf>
    <xf numFmtId="49" fontId="34" fillId="0" borderId="15" xfId="0" applyNumberFormat="1" applyFont="1" applyFill="1" applyBorder="1" applyAlignment="1">
      <alignment horizontal="right" wrapText="1"/>
    </xf>
    <xf numFmtId="49" fontId="34" fillId="0" borderId="0" xfId="0" applyNumberFormat="1" applyFont="1" applyFill="1" applyBorder="1" applyAlignment="1">
      <alignment horizontal="right" wrapText="1"/>
    </xf>
    <xf numFmtId="0" fontId="34" fillId="0" borderId="19" xfId="0" applyNumberFormat="1" applyFont="1" applyFill="1" applyBorder="1" applyAlignment="1">
      <alignment horizontal="right" wrapText="1"/>
    </xf>
    <xf numFmtId="0" fontId="34" fillId="0" borderId="0" xfId="0" applyNumberFormat="1" applyFont="1" applyFill="1" applyAlignment="1">
      <alignment horizontal="right" wrapText="1"/>
    </xf>
    <xf numFmtId="169" fontId="61" fillId="0" borderId="17" xfId="0" applyNumberFormat="1" applyFont="1" applyFill="1" applyBorder="1" applyAlignment="1">
      <alignment wrapText="1"/>
    </xf>
    <xf numFmtId="0" fontId="59" fillId="0" borderId="0" xfId="0" applyFont="1" applyFill="1" applyAlignment="1">
      <alignment horizontal="left" vertical="center" wrapText="1"/>
    </xf>
    <xf numFmtId="165" fontId="34" fillId="0" borderId="24" xfId="37" applyNumberFormat="1" applyFont="1" applyFill="1" applyBorder="1" applyAlignment="1" applyProtection="1">
      <alignment horizontal="center"/>
    </xf>
    <xf numFmtId="165" fontId="59" fillId="0" borderId="24" xfId="37" applyNumberFormat="1" applyFont="1" applyFill="1" applyBorder="1" applyAlignment="1" applyProtection="1">
      <alignment horizontal="center"/>
    </xf>
    <xf numFmtId="165" fontId="34" fillId="0" borderId="0" xfId="0" applyNumberFormat="1" applyFont="1" applyFill="1" applyAlignment="1">
      <alignment horizontal="center" wrapText="1"/>
    </xf>
    <xf numFmtId="165" fontId="34" fillId="0" borderId="0" xfId="0" applyNumberFormat="1" applyFont="1" applyFill="1" applyBorder="1" applyAlignment="1">
      <alignment horizontal="center" wrapText="1"/>
    </xf>
    <xf numFmtId="165" fontId="59" fillId="0" borderId="0" xfId="0" applyNumberFormat="1" applyFont="1" applyFill="1" applyBorder="1" applyAlignment="1">
      <alignment horizontal="center" wrapText="1"/>
    </xf>
    <xf numFmtId="1" fontId="31" fillId="0" borderId="17" xfId="0" applyNumberFormat="1" applyFont="1" applyFill="1" applyBorder="1" applyAlignment="1">
      <alignment horizontal="left" wrapText="1"/>
    </xf>
    <xf numFmtId="1" fontId="53" fillId="0" borderId="17" xfId="0" applyNumberFormat="1" applyFont="1" applyFill="1" applyBorder="1" applyAlignment="1">
      <alignment horizontal="right" wrapText="1"/>
    </xf>
    <xf numFmtId="0" fontId="61" fillId="0" borderId="0" xfId="0" applyFont="1" applyFill="1" applyAlignment="1">
      <alignment wrapText="1"/>
    </xf>
    <xf numFmtId="0" fontId="34" fillId="0" borderId="24" xfId="0" applyFont="1" applyFill="1" applyBorder="1"/>
    <xf numFmtId="49" fontId="59" fillId="0" borderId="17" xfId="0" applyNumberFormat="1" applyFont="1" applyFill="1" applyBorder="1" applyAlignment="1">
      <alignment horizontal="left" wrapText="1" indent="2"/>
    </xf>
    <xf numFmtId="0" fontId="59" fillId="0" borderId="17" xfId="0" applyNumberFormat="1" applyFont="1" applyFill="1" applyBorder="1" applyAlignment="1">
      <alignment horizontal="left" wrapText="1" indent="2"/>
    </xf>
    <xf numFmtId="49" fontId="59" fillId="0" borderId="17" xfId="0" applyNumberFormat="1" applyFont="1" applyFill="1" applyBorder="1" applyAlignment="1">
      <alignment horizontal="left" wrapText="1" indent="1"/>
    </xf>
    <xf numFmtId="0" fontId="61" fillId="0" borderId="17" xfId="0" applyFont="1" applyFill="1" applyBorder="1" applyAlignment="1">
      <alignment horizontal="left"/>
    </xf>
    <xf numFmtId="0" fontId="61" fillId="0" borderId="17" xfId="0" applyFont="1" applyFill="1" applyBorder="1" applyAlignment="1">
      <alignment horizontal="left" wrapText="1" indent="1"/>
    </xf>
    <xf numFmtId="0" fontId="61" fillId="0" borderId="0" xfId="0" applyFont="1" applyFill="1" applyBorder="1" applyAlignment="1">
      <alignment wrapText="1"/>
    </xf>
    <xf numFmtId="0" fontId="61" fillId="0" borderId="0" xfId="0" applyFont="1" applyFill="1" applyAlignment="1"/>
    <xf numFmtId="0" fontId="58" fillId="0" borderId="0" xfId="0" applyFont="1" applyFill="1" applyBorder="1" applyAlignment="1">
      <alignment wrapText="1"/>
    </xf>
    <xf numFmtId="0" fontId="58" fillId="0" borderId="0" xfId="0" applyFont="1" applyFill="1" applyBorder="1" applyAlignment="1">
      <alignment horizontal="left" wrapText="1" indent="6"/>
    </xf>
    <xf numFmtId="0" fontId="59" fillId="0" borderId="0" xfId="0" applyFont="1" applyFill="1" applyBorder="1" applyAlignment="1">
      <alignment horizontal="left" wrapText="1" indent="5"/>
    </xf>
    <xf numFmtId="0" fontId="34" fillId="0" borderId="0" xfId="51" applyFont="1" applyFill="1" applyBorder="1" applyAlignment="1">
      <alignment horizontal="center" vertical="center" wrapText="1"/>
    </xf>
    <xf numFmtId="0" fontId="34" fillId="0" borderId="0" xfId="51" applyFont="1" applyFill="1" applyBorder="1" applyAlignment="1">
      <alignment horizontal="center" vertical="center"/>
    </xf>
    <xf numFmtId="2" fontId="34" fillId="0" borderId="0" xfId="51" applyNumberFormat="1" applyFont="1" applyFill="1" applyBorder="1"/>
    <xf numFmtId="2" fontId="34" fillId="0" borderId="0" xfId="51" applyNumberFormat="1" applyFont="1" applyFill="1" applyBorder="1" applyAlignment="1">
      <alignment horizontal="right"/>
    </xf>
    <xf numFmtId="0" fontId="58" fillId="0" borderId="0" xfId="0" applyFont="1" applyFill="1" applyBorder="1" applyAlignment="1"/>
    <xf numFmtId="0" fontId="59" fillId="0" borderId="22" xfId="0" applyFont="1" applyFill="1" applyBorder="1" applyAlignment="1">
      <alignment horizontal="center" vertical="center"/>
    </xf>
    <xf numFmtId="0" fontId="59" fillId="0" borderId="23" xfId="0" applyFont="1" applyFill="1" applyBorder="1" applyAlignment="1">
      <alignment horizontal="center" vertical="center"/>
    </xf>
    <xf numFmtId="0" fontId="61" fillId="0" borderId="16" xfId="0" applyFont="1" applyFill="1" applyBorder="1" applyAlignment="1">
      <alignment horizontal="left" wrapText="1"/>
    </xf>
    <xf numFmtId="0" fontId="59" fillId="0" borderId="19" xfId="0" applyFont="1" applyFill="1" applyBorder="1" applyAlignment="1">
      <alignment horizontal="left" wrapText="1"/>
    </xf>
    <xf numFmtId="0" fontId="61" fillId="0" borderId="19" xfId="0" applyFont="1" applyFill="1" applyBorder="1" applyAlignment="1">
      <alignment horizontal="left" wrapText="1"/>
    </xf>
    <xf numFmtId="0" fontId="61" fillId="0" borderId="0" xfId="0" applyFont="1" applyFill="1" applyBorder="1" applyAlignment="1">
      <alignment horizontal="right" vertical="top" wrapText="1"/>
    </xf>
    <xf numFmtId="0" fontId="59" fillId="0" borderId="0" xfId="0" applyFont="1" applyFill="1" applyBorder="1" applyAlignment="1">
      <alignment vertical="center" wrapText="1"/>
    </xf>
    <xf numFmtId="0" fontId="58" fillId="0" borderId="0" xfId="0" applyFont="1" applyFill="1" applyBorder="1"/>
    <xf numFmtId="0" fontId="58" fillId="0" borderId="0" xfId="0" applyFont="1" applyFill="1" applyAlignment="1">
      <alignment wrapText="1"/>
    </xf>
    <xf numFmtId="0" fontId="59" fillId="0" borderId="17" xfId="0" applyNumberFormat="1" applyFont="1" applyFill="1" applyBorder="1" applyAlignment="1">
      <alignment wrapText="1"/>
    </xf>
    <xf numFmtId="0" fontId="34" fillId="0" borderId="0" xfId="0" applyFont="1" applyFill="1" applyBorder="1" applyAlignment="1">
      <alignment horizontal="justify" wrapText="1"/>
    </xf>
    <xf numFmtId="0" fontId="61" fillId="0" borderId="19" xfId="0" applyFont="1" applyFill="1" applyBorder="1" applyAlignment="1">
      <alignment wrapText="1"/>
    </xf>
    <xf numFmtId="0" fontId="59" fillId="0" borderId="19" xfId="0" applyFont="1" applyFill="1" applyBorder="1" applyAlignment="1">
      <alignment vertical="center" wrapText="1"/>
    </xf>
    <xf numFmtId="0" fontId="34" fillId="0" borderId="23" xfId="0" applyFont="1" applyFill="1" applyBorder="1" applyAlignment="1">
      <alignment horizontal="left"/>
    </xf>
    <xf numFmtId="0" fontId="34" fillId="0" borderId="0" xfId="37" applyFont="1" applyFill="1" applyBorder="1" applyAlignment="1" applyProtection="1">
      <alignment horizontal="center" vertical="center"/>
    </xf>
  </cellXfs>
  <cellStyles count="122">
    <cellStyle name="20% - akcent 1 2" xfId="1"/>
    <cellStyle name="20% - akcent 2 2" xfId="2"/>
    <cellStyle name="20% - akcent 3 2" xfId="3"/>
    <cellStyle name="20% - akcent 4 2" xfId="4"/>
    <cellStyle name="20% - akcent 5 2" xfId="5"/>
    <cellStyle name="20% - akcent 6 2" xfId="6"/>
    <cellStyle name="40% - akcent 1 2" xfId="7"/>
    <cellStyle name="40% - akcent 2 2" xfId="8"/>
    <cellStyle name="40% - akcent 3 2" xfId="9"/>
    <cellStyle name="40% - akcent 4 2" xfId="10"/>
    <cellStyle name="40% - akcent 5 2" xfId="11"/>
    <cellStyle name="40% - akcent 6 2" xfId="12"/>
    <cellStyle name="60% - akcent 1 2" xfId="13"/>
    <cellStyle name="60% - akcent 2 2" xfId="14"/>
    <cellStyle name="60% - akcent 3 2" xfId="15"/>
    <cellStyle name="60% - akcent 4 2" xfId="16"/>
    <cellStyle name="60% - akcent 5 2" xfId="17"/>
    <cellStyle name="60% - akcent 6 2" xfId="18"/>
    <cellStyle name="Akcent 1" xfId="19" builtinId="29" customBuiltin="1"/>
    <cellStyle name="Akcent 1 2" xfId="20"/>
    <cellStyle name="Akcent 1 3" xfId="70"/>
    <cellStyle name="Akcent 1 4" xfId="94"/>
    <cellStyle name="Akcent 2" xfId="21" builtinId="33" customBuiltin="1"/>
    <cellStyle name="Akcent 2 2" xfId="22"/>
    <cellStyle name="Akcent 2 3" xfId="71"/>
    <cellStyle name="Akcent 2 4" xfId="95"/>
    <cellStyle name="Akcent 3" xfId="23" builtinId="37" customBuiltin="1"/>
    <cellStyle name="Akcent 3 2" xfId="24"/>
    <cellStyle name="Akcent 3 3" xfId="72"/>
    <cellStyle name="Akcent 3 4" xfId="96"/>
    <cellStyle name="Akcent 4" xfId="25" builtinId="41" customBuiltin="1"/>
    <cellStyle name="Akcent 4 2" xfId="26"/>
    <cellStyle name="Akcent 4 3" xfId="73"/>
    <cellStyle name="Akcent 4 4" xfId="97"/>
    <cellStyle name="Akcent 5" xfId="27" builtinId="45" customBuiltin="1"/>
    <cellStyle name="Akcent 5 2" xfId="28"/>
    <cellStyle name="Akcent 5 3" xfId="74"/>
    <cellStyle name="Akcent 5 4" xfId="98"/>
    <cellStyle name="Akcent 6" xfId="29" builtinId="49" customBuiltin="1"/>
    <cellStyle name="Akcent 6 2" xfId="30"/>
    <cellStyle name="Akcent 6 3" xfId="75"/>
    <cellStyle name="Akcent 6 4" xfId="99"/>
    <cellStyle name="Dane wejściowe" xfId="31" builtinId="20" customBuiltin="1"/>
    <cellStyle name="Dane wejściowe 2" xfId="32"/>
    <cellStyle name="Dane wejściowe 3" xfId="76"/>
    <cellStyle name="Dane wejściowe 4" xfId="100"/>
    <cellStyle name="Dane wyjściowe" xfId="33" builtinId="21" customBuiltin="1"/>
    <cellStyle name="Dane wyjściowe 2" xfId="34"/>
    <cellStyle name="Dane wyjściowe 3" xfId="77"/>
    <cellStyle name="Dane wyjściowe 4" xfId="101"/>
    <cellStyle name="Dobre 2" xfId="35"/>
    <cellStyle name="Dziesiętny 2" xfId="36"/>
    <cellStyle name="Hiperłącze" xfId="37" builtinId="8"/>
    <cellStyle name="Hiperłącze 2" xfId="118"/>
    <cellStyle name="Komórka połączona" xfId="38" builtinId="24" customBuiltin="1"/>
    <cellStyle name="Komórka połączona 2" xfId="39"/>
    <cellStyle name="Komórka połączona 3" xfId="78"/>
    <cellStyle name="Komórka połączona 4" xfId="102"/>
    <cellStyle name="Komórka zaznaczona" xfId="40" builtinId="23" customBuiltin="1"/>
    <cellStyle name="Komórka zaznaczona 2" xfId="41"/>
    <cellStyle name="Komórka zaznaczona 3" xfId="79"/>
    <cellStyle name="Komórka zaznaczona 4" xfId="103"/>
    <cellStyle name="Nagłówek 1" xfId="42" builtinId="16" customBuiltin="1"/>
    <cellStyle name="Nagłówek 1 2" xfId="43"/>
    <cellStyle name="Nagłówek 1 3" xfId="80"/>
    <cellStyle name="Nagłówek 1 4" xfId="104"/>
    <cellStyle name="Nagłówek 2" xfId="44" builtinId="17" customBuiltin="1"/>
    <cellStyle name="Nagłówek 2 2" xfId="45"/>
    <cellStyle name="Nagłówek 2 3" xfId="81"/>
    <cellStyle name="Nagłówek 2 4" xfId="105"/>
    <cellStyle name="Nagłówek 3" xfId="46" builtinId="18" customBuiltin="1"/>
    <cellStyle name="Nagłówek 3 2" xfId="47"/>
    <cellStyle name="Nagłówek 3 3" xfId="82"/>
    <cellStyle name="Nagłówek 3 4" xfId="106"/>
    <cellStyle name="Nagłówek 4" xfId="48" builtinId="19" customBuiltin="1"/>
    <cellStyle name="Nagłówek 4 2" xfId="49"/>
    <cellStyle name="Nagłówek 4 3" xfId="83"/>
    <cellStyle name="Nagłówek 4 4" xfId="107"/>
    <cellStyle name="Neutralne 2" xfId="50"/>
    <cellStyle name="Normalny" xfId="0" builtinId="0"/>
    <cellStyle name="Normalny 10" xfId="120"/>
    <cellStyle name="Normalny 11" xfId="121"/>
    <cellStyle name="Normalny 2" xfId="51"/>
    <cellStyle name="Normalny 2 2" xfId="91"/>
    <cellStyle name="Normalny 3" xfId="52"/>
    <cellStyle name="Normalny 4" xfId="53"/>
    <cellStyle name="Normalny 4 2" xfId="84"/>
    <cellStyle name="Normalny 4 2 2" xfId="117"/>
    <cellStyle name="Normalny 4 3" xfId="108"/>
    <cellStyle name="Normalny 5" xfId="69"/>
    <cellStyle name="Normalny 5 2" xfId="116"/>
    <cellStyle name="Normalny 6" xfId="68"/>
    <cellStyle name="Normalny 6 2" xfId="115"/>
    <cellStyle name="Normalny 7" xfId="93"/>
    <cellStyle name="Normalny 8" xfId="92"/>
    <cellStyle name="Normalny 9" xfId="119"/>
    <cellStyle name="Normalny_PUBL_PBIS_gosp_mieszkan_2008" xfId="54"/>
    <cellStyle name="Obliczenia" xfId="55" builtinId="22" customBuiltin="1"/>
    <cellStyle name="Obliczenia 2" xfId="56"/>
    <cellStyle name="Obliczenia 3" xfId="85"/>
    <cellStyle name="Obliczenia 4" xfId="109"/>
    <cellStyle name="Suma" xfId="57" builtinId="25" customBuiltin="1"/>
    <cellStyle name="Suma 2" xfId="58"/>
    <cellStyle name="Suma 3" xfId="86"/>
    <cellStyle name="Suma 4" xfId="110"/>
    <cellStyle name="Tekst objaśnienia" xfId="59" builtinId="53" customBuiltin="1"/>
    <cellStyle name="Tekst objaśnienia 2" xfId="60"/>
    <cellStyle name="Tekst objaśnienia 3" xfId="87"/>
    <cellStyle name="Tekst objaśnienia 4" xfId="111"/>
    <cellStyle name="Tekst ostrzeżenia" xfId="61" builtinId="11" customBuiltin="1"/>
    <cellStyle name="Tekst ostrzeżenia 2" xfId="62"/>
    <cellStyle name="Tekst ostrzeżenia 3" xfId="88"/>
    <cellStyle name="Tekst ostrzeżenia 4" xfId="112"/>
    <cellStyle name="Tytuł" xfId="63" builtinId="15" customBuiltin="1"/>
    <cellStyle name="Tytuł 2" xfId="64"/>
    <cellStyle name="Tytuł 3" xfId="89"/>
    <cellStyle name="Tytuł 4" xfId="113"/>
    <cellStyle name="Uwaga" xfId="65" builtinId="10" customBuiltin="1"/>
    <cellStyle name="Uwaga 2" xfId="66"/>
    <cellStyle name="Uwaga 3" xfId="90"/>
    <cellStyle name="Uwaga 4" xfId="114"/>
    <cellStyle name="Złe 2" xfId="67"/>
  </cellStyles>
  <dxfs count="0"/>
  <tableStyles count="0" defaultTableStyle="TableStyleMedium9" defaultPivotStyle="PivotStyleLight16"/>
  <colors>
    <mruColors>
      <color rgb="FF4D4D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55"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file://C:\Users\kielczykowskaa\Documents\Ustawienia%20lokalne\Temporary%20Internet%20Files\AppData\Local\Microsoft\Windows\Temporary%20Internet%20Files\Content.Outlook\Ustawienia%20lokalne\Temp\Ustawienia%20lokalne\AppData\Local\Opera\Opera\Ustawienia%20lokalne\Temp\Ustawienia%20lokalne\Temporary%20Internet%20Files\Content.Outlook\RZA7J91G\3.1.%20POTENCJA&#321;%20DEMOGRAFICZNY.xls"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3.bin"/><Relationship Id="rId1" Type="http://schemas.openxmlformats.org/officeDocument/2006/relationships/printerSettings" Target="../printerSettings/printerSettings62.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69.bin"/><Relationship Id="rId1" Type="http://schemas.openxmlformats.org/officeDocument/2006/relationships/printerSettings" Target="../printerSettings/printerSettings68.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76.bin"/><Relationship Id="rId1" Type="http://schemas.openxmlformats.org/officeDocument/2006/relationships/printerSettings" Target="../printerSettings/printerSettings75.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84.bin"/><Relationship Id="rId1" Type="http://schemas.openxmlformats.org/officeDocument/2006/relationships/printerSettings" Target="../printerSettings/printerSettings83.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49.xml.rels><?xml version="1.0" encoding="UTF-8" standalone="yes"?>
<Relationships xmlns="http://schemas.openxmlformats.org/package/2006/relationships"><Relationship Id="rId2" Type="http://schemas.openxmlformats.org/officeDocument/2006/relationships/printerSettings" Target="../printerSettings/printerSettings90.bin"/><Relationship Id="rId1" Type="http://schemas.openxmlformats.org/officeDocument/2006/relationships/printerSettings" Target="../printerSettings/printerSettings89.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M24"/>
  <sheetViews>
    <sheetView showGridLines="0" tabSelected="1" zoomScaleNormal="100" workbookViewId="0">
      <selection activeCell="D21" sqref="D21:K22"/>
    </sheetView>
  </sheetViews>
  <sheetFormatPr defaultColWidth="9.140625" defaultRowHeight="12.75"/>
  <cols>
    <col min="1" max="16384" width="9.140625" style="418"/>
  </cols>
  <sheetData>
    <row r="3" spans="2:10">
      <c r="H3" s="429"/>
      <c r="I3" s="429"/>
      <c r="J3" s="429"/>
    </row>
    <row r="4" spans="2:10" ht="14.25">
      <c r="H4" s="911" t="s">
        <v>565</v>
      </c>
      <c r="I4" s="911"/>
      <c r="J4" s="911"/>
    </row>
    <row r="5" spans="2:10" ht="14.25">
      <c r="H5" s="912" t="s">
        <v>493</v>
      </c>
      <c r="I5" s="912"/>
      <c r="J5" s="912"/>
    </row>
    <row r="9" spans="2:10" ht="26.25">
      <c r="B9" s="419" t="s">
        <v>494</v>
      </c>
      <c r="C9" s="419"/>
      <c r="D9" s="419"/>
      <c r="E9" s="419"/>
      <c r="F9" s="419"/>
      <c r="G9" s="419"/>
    </row>
    <row r="10" spans="2:10" ht="26.25">
      <c r="B10" s="420" t="s">
        <v>495</v>
      </c>
      <c r="C10" s="419"/>
      <c r="D10" s="419"/>
      <c r="E10" s="419"/>
      <c r="F10" s="419"/>
      <c r="G10" s="419"/>
    </row>
    <row r="17" spans="1:13" ht="25.5">
      <c r="A17" s="421"/>
      <c r="B17" s="421"/>
      <c r="C17" s="422"/>
      <c r="D17" s="421"/>
      <c r="E17" s="421"/>
      <c r="F17" s="421"/>
      <c r="G17" s="421"/>
    </row>
    <row r="18" spans="1:13" ht="39.950000000000003" customHeight="1">
      <c r="A18" s="423"/>
      <c r="B18" s="424" t="s">
        <v>496</v>
      </c>
      <c r="C18" s="423"/>
      <c r="D18" s="913" t="s">
        <v>498</v>
      </c>
      <c r="E18" s="913"/>
      <c r="F18" s="913"/>
      <c r="G18" s="913"/>
      <c r="H18" s="913"/>
      <c r="I18" s="913"/>
      <c r="J18" s="913"/>
      <c r="K18" s="913"/>
    </row>
    <row r="19" spans="1:13" ht="64.5" customHeight="1">
      <c r="A19" s="425"/>
      <c r="D19" s="913"/>
      <c r="E19" s="913"/>
      <c r="F19" s="913"/>
      <c r="G19" s="913"/>
      <c r="H19" s="913"/>
      <c r="I19" s="913"/>
      <c r="J19" s="913"/>
      <c r="K19" s="913"/>
      <c r="L19" s="426"/>
      <c r="M19" s="426"/>
    </row>
    <row r="20" spans="1:13" ht="12.75" customHeight="1">
      <c r="A20" s="421"/>
      <c r="B20" s="426"/>
      <c r="C20" s="426"/>
      <c r="D20" s="426"/>
      <c r="E20" s="426"/>
      <c r="F20" s="426"/>
      <c r="G20" s="426"/>
      <c r="H20" s="426"/>
      <c r="I20" s="426"/>
      <c r="J20" s="426"/>
      <c r="K20" s="426"/>
      <c r="L20" s="426"/>
      <c r="M20" s="426"/>
    </row>
    <row r="21" spans="1:13" ht="39.950000000000003" customHeight="1">
      <c r="A21" s="423"/>
      <c r="B21" s="427" t="s">
        <v>497</v>
      </c>
      <c r="C21" s="423"/>
      <c r="D21" s="914" t="s">
        <v>499</v>
      </c>
      <c r="E21" s="914"/>
      <c r="F21" s="914"/>
      <c r="G21" s="914"/>
      <c r="H21" s="914"/>
      <c r="I21" s="914"/>
      <c r="J21" s="914"/>
      <c r="K21" s="914"/>
    </row>
    <row r="22" spans="1:13" ht="64.5" customHeight="1">
      <c r="A22" s="425"/>
      <c r="D22" s="914"/>
      <c r="E22" s="914"/>
      <c r="F22" s="914"/>
      <c r="G22" s="914"/>
      <c r="H22" s="914"/>
      <c r="I22" s="914"/>
      <c r="J22" s="914"/>
      <c r="K22" s="914"/>
      <c r="L22" s="426"/>
      <c r="M22" s="426"/>
    </row>
    <row r="24" spans="1:13">
      <c r="A24" s="428"/>
    </row>
  </sheetData>
  <customSheetViews>
    <customSheetView guid="{17A61E15-CB34-4E45-B54C-4890B27A542F}" showGridLines="0">
      <selection activeCell="H4" sqref="H4:J4"/>
      <pageMargins left="0.7" right="0.7" top="0.75" bottom="0.75" header="0.3" footer="0.3"/>
      <pageSetup paperSize="9" orientation="portrait" r:id="rId1"/>
    </customSheetView>
  </customSheetViews>
  <mergeCells count="4">
    <mergeCell ref="H4:J4"/>
    <mergeCell ref="H5:J5"/>
    <mergeCell ref="D18:K19"/>
    <mergeCell ref="D21:K22"/>
  </mergeCells>
  <hyperlinks>
    <hyperlink ref="H4" r:id="rId2" location="'Spis treści'!A1" display="Przejdź do spisu treści"/>
    <hyperlink ref="H5:J5" location="'Spis treści_Contents'!A1" display="Go to the contents"/>
    <hyperlink ref="H4:J4" location="'Spis treści_Contents'!A1" display="Przejdź do spisu treści"/>
    <hyperlink ref="H4:J5" location="'Spis tablic_Contents'!A1" display="Przejdź do spisu tablic"/>
  </hyperlinks>
  <pageMargins left="0.7" right="0.7" top="0.75" bottom="0.75" header="0.3" footer="0.3"/>
  <pageSetup paperSize="9" scale="64"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3"/>
  <sheetViews>
    <sheetView showGridLines="0" zoomScaleNormal="100" workbookViewId="0">
      <selection activeCell="J18" sqref="J18"/>
    </sheetView>
  </sheetViews>
  <sheetFormatPr defaultColWidth="9.140625" defaultRowHeight="12"/>
  <cols>
    <col min="1" max="1" width="27.28515625" style="31" customWidth="1"/>
    <col min="2" max="7" width="17.28515625" style="31" customWidth="1"/>
    <col min="8" max="8" width="6.85546875" style="31" customWidth="1"/>
    <col min="9" max="9" width="10.28515625" style="31" customWidth="1"/>
    <col min="10" max="16384" width="9.140625" style="31"/>
  </cols>
  <sheetData>
    <row r="1" spans="1:16" ht="14.25" customHeight="1">
      <c r="A1" s="145" t="s">
        <v>1791</v>
      </c>
      <c r="B1" s="146"/>
      <c r="C1" s="146"/>
      <c r="D1" s="146"/>
      <c r="E1" s="146"/>
      <c r="F1" s="146"/>
      <c r="G1" s="147"/>
      <c r="H1" s="147"/>
      <c r="I1" s="148" t="s">
        <v>502</v>
      </c>
      <c r="J1" s="147"/>
      <c r="K1" s="147"/>
      <c r="L1" s="147"/>
      <c r="M1" s="147"/>
      <c r="N1" s="147"/>
      <c r="O1" s="147"/>
      <c r="P1" s="147"/>
    </row>
    <row r="2" spans="1:16" s="63" customFormat="1" ht="14.25" customHeight="1">
      <c r="A2" s="162" t="s">
        <v>1792</v>
      </c>
      <c r="B2" s="163"/>
      <c r="C2" s="163"/>
      <c r="D2" s="163"/>
      <c r="E2" s="163"/>
      <c r="F2" s="163"/>
      <c r="G2" s="163"/>
      <c r="H2" s="163"/>
      <c r="I2" s="430" t="s">
        <v>503</v>
      </c>
      <c r="J2" s="163"/>
      <c r="K2" s="163"/>
      <c r="L2" s="163"/>
      <c r="M2" s="163"/>
      <c r="N2" s="163"/>
      <c r="O2" s="163"/>
      <c r="P2" s="163"/>
    </row>
    <row r="3" spans="1:16" ht="6.75" customHeight="1">
      <c r="A3" s="149"/>
      <c r="B3" s="147"/>
      <c r="C3" s="147"/>
      <c r="D3" s="147"/>
      <c r="E3" s="147"/>
      <c r="F3" s="147"/>
      <c r="G3" s="147"/>
      <c r="H3" s="147"/>
      <c r="I3" s="147"/>
      <c r="J3" s="147"/>
      <c r="K3" s="147"/>
      <c r="L3" s="147"/>
      <c r="M3" s="147"/>
      <c r="N3" s="147"/>
      <c r="O3" s="147"/>
      <c r="P3" s="147"/>
    </row>
    <row r="4" spans="1:16" ht="21.75" customHeight="1">
      <c r="A4" s="966" t="s">
        <v>917</v>
      </c>
      <c r="B4" s="968" t="s">
        <v>918</v>
      </c>
      <c r="C4" s="968" t="s">
        <v>919</v>
      </c>
      <c r="D4" s="961" t="s">
        <v>920</v>
      </c>
      <c r="E4" s="970" t="s">
        <v>922</v>
      </c>
      <c r="F4" s="968" t="s">
        <v>916</v>
      </c>
      <c r="G4" s="961" t="s">
        <v>921</v>
      </c>
      <c r="H4" s="1125"/>
      <c r="I4" s="147"/>
      <c r="J4" s="147"/>
      <c r="K4" s="147"/>
      <c r="L4" s="147"/>
      <c r="M4" s="147"/>
      <c r="N4" s="147"/>
      <c r="O4" s="147"/>
      <c r="P4" s="147"/>
    </row>
    <row r="5" spans="1:16" ht="21.75" customHeight="1">
      <c r="A5" s="967"/>
      <c r="B5" s="969"/>
      <c r="C5" s="969"/>
      <c r="D5" s="962"/>
      <c r="E5" s="969"/>
      <c r="F5" s="969"/>
      <c r="G5" s="962"/>
      <c r="H5" s="1126"/>
      <c r="I5" s="147"/>
      <c r="J5" s="147"/>
      <c r="K5" s="147"/>
      <c r="L5" s="147"/>
      <c r="M5" s="147"/>
      <c r="N5" s="147"/>
      <c r="O5" s="147"/>
      <c r="P5" s="147"/>
    </row>
    <row r="6" spans="1:16" ht="16.5" customHeight="1">
      <c r="A6" s="967"/>
      <c r="B6" s="961" t="s">
        <v>912</v>
      </c>
      <c r="C6" s="963"/>
      <c r="D6" s="963"/>
      <c r="E6" s="963"/>
      <c r="F6" s="963"/>
      <c r="G6" s="963"/>
      <c r="H6" s="1125"/>
      <c r="I6" s="147"/>
      <c r="J6" s="147"/>
      <c r="K6" s="147"/>
      <c r="L6" s="147"/>
      <c r="M6" s="147"/>
      <c r="N6" s="147"/>
      <c r="O6" s="147"/>
      <c r="P6" s="147"/>
    </row>
    <row r="7" spans="1:16" ht="16.5" customHeight="1">
      <c r="A7" s="967"/>
      <c r="B7" s="964"/>
      <c r="C7" s="965"/>
      <c r="D7" s="965"/>
      <c r="E7" s="965"/>
      <c r="F7" s="965"/>
      <c r="G7" s="965"/>
      <c r="H7" s="1125"/>
      <c r="I7" s="147"/>
      <c r="J7" s="147"/>
      <c r="K7" s="147"/>
      <c r="L7" s="147"/>
      <c r="M7" s="147"/>
      <c r="N7" s="147"/>
      <c r="O7" s="147"/>
      <c r="P7" s="147"/>
    </row>
    <row r="8" spans="1:16" ht="14.25" customHeight="1">
      <c r="A8" s="150" t="s">
        <v>214</v>
      </c>
      <c r="B8" s="588">
        <v>319520.97460722405</v>
      </c>
      <c r="C8" s="588">
        <v>1811.0519798110201</v>
      </c>
      <c r="D8" s="588">
        <v>74.165118011774723</v>
      </c>
      <c r="E8" s="588">
        <v>426.99637590181885</v>
      </c>
      <c r="F8" s="588">
        <v>681.52104707801675</v>
      </c>
      <c r="G8" s="587">
        <v>2111.9525759067687</v>
      </c>
      <c r="H8" s="157"/>
      <c r="I8" s="147"/>
      <c r="J8" s="147"/>
      <c r="K8" s="147"/>
      <c r="L8" s="147"/>
      <c r="M8" s="147"/>
      <c r="N8" s="147"/>
      <c r="O8" s="147"/>
      <c r="P8" s="147"/>
    </row>
    <row r="9" spans="1:16" ht="14.25" customHeight="1">
      <c r="A9" s="303" t="s">
        <v>569</v>
      </c>
      <c r="B9" s="589"/>
      <c r="C9" s="589"/>
      <c r="D9" s="589"/>
      <c r="E9" s="589"/>
      <c r="F9" s="589"/>
      <c r="G9" s="590"/>
      <c r="H9" s="1127"/>
      <c r="I9" s="147"/>
      <c r="J9" s="147"/>
      <c r="K9" s="147"/>
      <c r="L9" s="147"/>
      <c r="M9" s="147"/>
      <c r="N9" s="147"/>
      <c r="O9" s="147"/>
      <c r="P9" s="147"/>
    </row>
    <row r="10" spans="1:16" ht="14.25" customHeight="1">
      <c r="A10" s="151" t="s">
        <v>15</v>
      </c>
      <c r="B10" s="591">
        <v>19663.332794687922</v>
      </c>
      <c r="C10" s="591">
        <v>65.374499708505496</v>
      </c>
      <c r="D10" s="591">
        <v>2.9628361664411664</v>
      </c>
      <c r="E10" s="591">
        <v>23.774235956611296</v>
      </c>
      <c r="F10" s="591">
        <v>41.880016736269198</v>
      </c>
      <c r="G10" s="591">
        <v>129.12861739325157</v>
      </c>
      <c r="H10" s="1128"/>
      <c r="I10" s="147"/>
      <c r="J10" s="147"/>
      <c r="K10" s="147"/>
      <c r="L10" s="147"/>
      <c r="M10" s="147"/>
      <c r="N10" s="147"/>
      <c r="O10" s="147"/>
      <c r="P10" s="147"/>
    </row>
    <row r="11" spans="1:16" ht="14.25" customHeight="1">
      <c r="A11" s="151" t="s">
        <v>16</v>
      </c>
      <c r="B11" s="591">
        <v>12495.309085256238</v>
      </c>
      <c r="C11" s="591">
        <v>72.130393676834728</v>
      </c>
      <c r="D11" s="591">
        <v>5.9326092433782076</v>
      </c>
      <c r="E11" s="591">
        <v>36.379858320402811</v>
      </c>
      <c r="F11" s="591">
        <v>43.809323289456174</v>
      </c>
      <c r="G11" s="591">
        <v>151.59800216712677</v>
      </c>
      <c r="H11" s="1128"/>
      <c r="I11" s="147"/>
      <c r="J11" s="147"/>
      <c r="K11" s="147"/>
      <c r="L11" s="147"/>
      <c r="M11" s="147"/>
      <c r="N11" s="147"/>
      <c r="O11" s="147"/>
      <c r="P11" s="147"/>
    </row>
    <row r="12" spans="1:16" ht="14.25" customHeight="1">
      <c r="A12" s="151" t="s">
        <v>17</v>
      </c>
      <c r="B12" s="591">
        <v>13018.50963886369</v>
      </c>
      <c r="C12" s="591">
        <v>124.84804793862905</v>
      </c>
      <c r="D12" s="591">
        <v>6.4449118295486443</v>
      </c>
      <c r="E12" s="591">
        <v>23.204103220511801</v>
      </c>
      <c r="F12" s="591">
        <v>42.924010799607856</v>
      </c>
      <c r="G12" s="591">
        <v>128.46492161414466</v>
      </c>
      <c r="H12" s="1128"/>
      <c r="I12" s="147"/>
      <c r="J12" s="147"/>
      <c r="K12" s="147"/>
      <c r="L12" s="147"/>
      <c r="M12" s="147"/>
      <c r="N12" s="147"/>
      <c r="O12" s="147"/>
      <c r="P12" s="147"/>
    </row>
    <row r="13" spans="1:16" ht="14.25" customHeight="1">
      <c r="A13" s="151" t="s">
        <v>18</v>
      </c>
      <c r="B13" s="591">
        <v>5300.6212539601565</v>
      </c>
      <c r="C13" s="591">
        <v>51.626177686111347</v>
      </c>
      <c r="D13" s="591">
        <v>1.6178033219489307</v>
      </c>
      <c r="E13" s="591">
        <v>3.9103116721625022</v>
      </c>
      <c r="F13" s="591">
        <v>17.145860310578946</v>
      </c>
      <c r="G13" s="591">
        <v>48.282301498348517</v>
      </c>
      <c r="H13" s="1128"/>
      <c r="I13" s="147"/>
      <c r="J13" s="152"/>
      <c r="K13" s="153"/>
      <c r="L13" s="147"/>
      <c r="M13" s="147"/>
      <c r="N13" s="154"/>
      <c r="O13" s="147"/>
      <c r="P13" s="147"/>
    </row>
    <row r="14" spans="1:16" ht="14.25" customHeight="1">
      <c r="A14" s="151" t="s">
        <v>19</v>
      </c>
      <c r="B14" s="591">
        <v>44649.70643640557</v>
      </c>
      <c r="C14" s="591">
        <v>112.48041477508079</v>
      </c>
      <c r="D14" s="591">
        <v>5.0039990786152471</v>
      </c>
      <c r="E14" s="591">
        <v>51.00131371924536</v>
      </c>
      <c r="F14" s="591">
        <v>67.116127385661855</v>
      </c>
      <c r="G14" s="591">
        <v>169.64045768281625</v>
      </c>
      <c r="H14" s="1128"/>
      <c r="I14" s="147"/>
      <c r="J14" s="147"/>
      <c r="K14" s="147"/>
      <c r="L14" s="147"/>
      <c r="M14" s="147"/>
      <c r="N14" s="147"/>
      <c r="O14" s="147"/>
      <c r="P14" s="147"/>
    </row>
    <row r="15" spans="1:16" ht="14.25" customHeight="1">
      <c r="A15" s="151" t="s">
        <v>20</v>
      </c>
      <c r="B15" s="591">
        <v>22504.393298967731</v>
      </c>
      <c r="C15" s="591">
        <v>71.760244348374925</v>
      </c>
      <c r="D15" s="591">
        <v>2.7090642799958182</v>
      </c>
      <c r="E15" s="591">
        <v>42.694623256044366</v>
      </c>
      <c r="F15" s="591">
        <v>45.414651363193009</v>
      </c>
      <c r="G15" s="591">
        <v>165.20564830335471</v>
      </c>
      <c r="H15" s="1128"/>
      <c r="I15" s="147"/>
      <c r="J15" s="147"/>
      <c r="K15" s="147"/>
      <c r="L15" s="147"/>
      <c r="M15" s="147"/>
      <c r="N15" s="147"/>
      <c r="O15" s="147"/>
      <c r="P15" s="147"/>
    </row>
    <row r="16" spans="1:16" ht="14.25" customHeight="1">
      <c r="A16" s="151" t="s">
        <v>21</v>
      </c>
      <c r="B16" s="591">
        <v>59624.590670301601</v>
      </c>
      <c r="C16" s="591">
        <v>187.16584957707465</v>
      </c>
      <c r="D16" s="591">
        <v>9.3649752625338092</v>
      </c>
      <c r="E16" s="591">
        <v>71.39877642045299</v>
      </c>
      <c r="F16" s="591">
        <v>106.13242403456194</v>
      </c>
      <c r="G16" s="591">
        <v>240.72788125526688</v>
      </c>
      <c r="H16" s="1128"/>
      <c r="I16" s="147"/>
      <c r="J16" s="155"/>
      <c r="K16" s="156"/>
      <c r="L16" s="155"/>
      <c r="M16" s="155"/>
      <c r="N16" s="147"/>
      <c r="O16" s="147"/>
      <c r="P16" s="147"/>
    </row>
    <row r="17" spans="1:16" ht="14.25" customHeight="1">
      <c r="A17" s="151" t="s">
        <v>22</v>
      </c>
      <c r="B17" s="591">
        <v>19595.052241510992</v>
      </c>
      <c r="C17" s="591">
        <v>28.901062914396174</v>
      </c>
      <c r="D17" s="591">
        <v>2.5690929595851881</v>
      </c>
      <c r="E17" s="591">
        <v>13.990530364688231</v>
      </c>
      <c r="F17" s="591">
        <v>27.299315280781808</v>
      </c>
      <c r="G17" s="591">
        <v>64.323990900352953</v>
      </c>
      <c r="H17" s="1128"/>
      <c r="I17" s="147"/>
      <c r="J17" s="155"/>
      <c r="K17" s="156"/>
      <c r="L17" s="155"/>
      <c r="M17" s="155"/>
      <c r="N17" s="147"/>
      <c r="O17" s="147"/>
      <c r="P17" s="147"/>
    </row>
    <row r="18" spans="1:16" ht="14.25" customHeight="1">
      <c r="A18" s="151" t="s">
        <v>23</v>
      </c>
      <c r="B18" s="591">
        <v>8238.0278221656172</v>
      </c>
      <c r="C18" s="591">
        <v>39.735124483436991</v>
      </c>
      <c r="D18" s="591">
        <v>1.5011751000839901</v>
      </c>
      <c r="E18" s="591">
        <v>14.185831734253451</v>
      </c>
      <c r="F18" s="591">
        <v>26.803761381140159</v>
      </c>
      <c r="G18" s="591">
        <v>189.60326577433452</v>
      </c>
      <c r="H18" s="1128"/>
      <c r="I18" s="147"/>
      <c r="J18" s="155"/>
      <c r="K18" s="156"/>
      <c r="L18" s="155"/>
      <c r="M18" s="155"/>
      <c r="N18" s="155"/>
      <c r="O18" s="147"/>
      <c r="P18" s="147"/>
    </row>
    <row r="19" spans="1:16" ht="14.25" customHeight="1">
      <c r="A19" s="151" t="s">
        <v>24</v>
      </c>
      <c r="B19" s="591">
        <v>4527.5579701004835</v>
      </c>
      <c r="C19" s="591">
        <v>103.70187906983413</v>
      </c>
      <c r="D19" s="591">
        <v>6.83075490479085</v>
      </c>
      <c r="E19" s="591">
        <v>7.628055043669832</v>
      </c>
      <c r="F19" s="591">
        <v>22.476076500875298</v>
      </c>
      <c r="G19" s="591">
        <v>53.704201336316601</v>
      </c>
      <c r="H19" s="1128"/>
      <c r="I19" s="147"/>
      <c r="J19" s="147"/>
      <c r="K19" s="157"/>
      <c r="L19" s="147"/>
      <c r="M19" s="147"/>
      <c r="N19" s="147"/>
      <c r="O19" s="147"/>
      <c r="P19" s="147"/>
    </row>
    <row r="20" spans="1:16" ht="14.25" customHeight="1">
      <c r="A20" s="151" t="s">
        <v>25</v>
      </c>
      <c r="B20" s="591">
        <v>10963.171654863636</v>
      </c>
      <c r="C20" s="591">
        <v>63.983363778721554</v>
      </c>
      <c r="D20" s="591">
        <v>3.7624356397524887</v>
      </c>
      <c r="E20" s="591">
        <v>19.612156264105725</v>
      </c>
      <c r="F20" s="591">
        <v>33.209331309051962</v>
      </c>
      <c r="G20" s="591">
        <v>133.0162826956151</v>
      </c>
      <c r="H20" s="1128"/>
      <c r="I20" s="147"/>
      <c r="J20" s="147"/>
      <c r="K20" s="147"/>
      <c r="L20" s="147"/>
      <c r="M20" s="147"/>
      <c r="N20" s="147"/>
      <c r="O20" s="147"/>
      <c r="P20" s="147"/>
    </row>
    <row r="21" spans="1:16" ht="14.25" customHeight="1">
      <c r="A21" s="151" t="s">
        <v>26</v>
      </c>
      <c r="B21" s="591">
        <v>44308.146775206013</v>
      </c>
      <c r="C21" s="591">
        <v>587.91825227068796</v>
      </c>
      <c r="D21" s="591">
        <v>2.431901321898001</v>
      </c>
      <c r="E21" s="591">
        <v>36.897660012446721</v>
      </c>
      <c r="F21" s="591">
        <v>58.180839853886461</v>
      </c>
      <c r="G21" s="591">
        <v>192.35382814136943</v>
      </c>
      <c r="H21" s="1128"/>
      <c r="I21" s="147"/>
      <c r="J21" s="147"/>
      <c r="K21" s="147"/>
      <c r="L21" s="147"/>
      <c r="M21" s="147"/>
      <c r="N21" s="147"/>
      <c r="O21" s="147"/>
      <c r="P21" s="147"/>
    </row>
    <row r="22" spans="1:16" ht="14.25" customHeight="1">
      <c r="A22" s="151" t="s">
        <v>27</v>
      </c>
      <c r="B22" s="591">
        <v>16592.006196148086</v>
      </c>
      <c r="C22" s="591">
        <v>29.877763848036519</v>
      </c>
      <c r="D22" s="591">
        <v>1.8043810938249105</v>
      </c>
      <c r="E22" s="591">
        <v>21.10424922877532</v>
      </c>
      <c r="F22" s="591">
        <v>30.096280604253433</v>
      </c>
      <c r="G22" s="591">
        <v>69.957254449589627</v>
      </c>
      <c r="H22" s="1128"/>
      <c r="I22" s="147"/>
      <c r="J22" s="147"/>
      <c r="K22" s="147"/>
      <c r="L22" s="147"/>
      <c r="M22" s="147"/>
      <c r="N22" s="147"/>
      <c r="O22" s="147"/>
      <c r="P22" s="147"/>
    </row>
    <row r="23" spans="1:16" ht="14.25" customHeight="1">
      <c r="A23" s="151" t="s">
        <v>28</v>
      </c>
      <c r="B23" s="591">
        <v>5160.6721386193758</v>
      </c>
      <c r="C23" s="591">
        <v>61.490734313199432</v>
      </c>
      <c r="D23" s="591">
        <v>5.0329916437987299</v>
      </c>
      <c r="E23" s="591">
        <v>11.380676411263954</v>
      </c>
      <c r="F23" s="591">
        <v>20.597279715321072</v>
      </c>
      <c r="G23" s="591">
        <v>75.112495374663297</v>
      </c>
      <c r="H23" s="1128"/>
      <c r="I23" s="147"/>
      <c r="J23" s="152"/>
      <c r="K23" s="153"/>
      <c r="L23" s="147"/>
      <c r="M23" s="147"/>
      <c r="N23" s="158"/>
      <c r="O23" s="147"/>
      <c r="P23" s="147"/>
    </row>
    <row r="24" spans="1:16" ht="14.25" customHeight="1">
      <c r="A24" s="151" t="s">
        <v>197</v>
      </c>
      <c r="B24" s="591">
        <v>22806.024296914991</v>
      </c>
      <c r="C24" s="591">
        <v>160.41762698247223</v>
      </c>
      <c r="D24" s="591">
        <v>10.567061532204358</v>
      </c>
      <c r="E24" s="591">
        <v>26.018700746841748</v>
      </c>
      <c r="F24" s="591">
        <v>65.974669071470814</v>
      </c>
      <c r="G24" s="591">
        <v>185.38781330574918</v>
      </c>
      <c r="H24" s="1128"/>
      <c r="I24" s="147"/>
      <c r="J24" s="147"/>
      <c r="K24" s="153"/>
      <c r="L24" s="147"/>
      <c r="M24" s="147"/>
      <c r="N24" s="147"/>
      <c r="O24" s="147"/>
      <c r="P24" s="147"/>
    </row>
    <row r="25" spans="1:16" ht="14.25" customHeight="1">
      <c r="A25" s="151" t="s">
        <v>198</v>
      </c>
      <c r="B25" s="591">
        <v>10073.852333251958</v>
      </c>
      <c r="C25" s="591">
        <v>49.640544439624193</v>
      </c>
      <c r="D25" s="591">
        <v>5.6291246333743938</v>
      </c>
      <c r="E25" s="591">
        <v>23.815293530342711</v>
      </c>
      <c r="F25" s="591">
        <v>32.461079441906705</v>
      </c>
      <c r="G25" s="591">
        <v>115.44561401446936</v>
      </c>
      <c r="H25" s="1128"/>
      <c r="I25" s="147"/>
      <c r="J25" s="147"/>
      <c r="K25" s="153"/>
      <c r="L25" s="147"/>
      <c r="M25" s="147"/>
      <c r="N25" s="147"/>
      <c r="O25" s="147"/>
      <c r="P25" s="147"/>
    </row>
    <row r="26" spans="1:16" ht="6" customHeight="1">
      <c r="A26" s="147"/>
      <c r="B26" s="147"/>
      <c r="C26" s="147"/>
      <c r="D26" s="147"/>
      <c r="E26" s="147"/>
      <c r="F26" s="147"/>
      <c r="G26" s="147"/>
      <c r="H26" s="147"/>
      <c r="I26" s="147"/>
      <c r="J26" s="147"/>
      <c r="K26" s="156"/>
      <c r="L26" s="155"/>
      <c r="M26" s="155"/>
      <c r="N26" s="147"/>
      <c r="O26" s="147"/>
      <c r="P26" s="147"/>
    </row>
    <row r="27" spans="1:16" s="161" customFormat="1" ht="14.25" customHeight="1">
      <c r="A27" s="592" t="s">
        <v>739</v>
      </c>
      <c r="B27" s="146"/>
      <c r="C27" s="146"/>
      <c r="D27" s="146"/>
      <c r="E27" s="146"/>
      <c r="F27" s="146"/>
      <c r="G27" s="146"/>
      <c r="H27" s="146"/>
      <c r="I27" s="146"/>
      <c r="J27" s="593"/>
      <c r="K27" s="594"/>
      <c r="L27" s="593"/>
      <c r="M27" s="593"/>
      <c r="N27" s="593"/>
      <c r="O27" s="146"/>
      <c r="P27" s="146"/>
    </row>
    <row r="28" spans="1:16" s="63" customFormat="1" ht="14.25" customHeight="1">
      <c r="A28" s="595" t="s">
        <v>923</v>
      </c>
      <c r="B28" s="163"/>
      <c r="C28" s="163"/>
      <c r="D28" s="163"/>
      <c r="E28" s="163"/>
      <c r="F28" s="163"/>
      <c r="G28" s="163"/>
      <c r="H28" s="163"/>
      <c r="I28" s="163"/>
      <c r="J28" s="163"/>
      <c r="K28" s="164"/>
      <c r="L28" s="163"/>
      <c r="M28" s="163"/>
      <c r="N28" s="163"/>
      <c r="O28" s="163"/>
      <c r="P28" s="163"/>
    </row>
    <row r="29" spans="1:16">
      <c r="B29" s="147"/>
      <c r="C29" s="147"/>
      <c r="D29" s="147"/>
      <c r="E29" s="147"/>
      <c r="F29" s="147"/>
      <c r="G29" s="147"/>
      <c r="H29" s="147"/>
      <c r="I29" s="147"/>
      <c r="J29" s="147"/>
      <c r="K29" s="147"/>
      <c r="L29" s="147"/>
      <c r="M29" s="147"/>
      <c r="N29" s="147"/>
      <c r="O29" s="147"/>
      <c r="P29" s="147"/>
    </row>
    <row r="30" spans="1:16">
      <c r="A30" s="159"/>
      <c r="B30" s="147"/>
      <c r="C30" s="147"/>
      <c r="D30" s="147"/>
      <c r="E30" s="147"/>
      <c r="F30" s="147"/>
      <c r="G30" s="147"/>
      <c r="H30" s="147"/>
      <c r="I30" s="147"/>
      <c r="J30" s="147"/>
      <c r="K30" s="147"/>
      <c r="L30" s="147"/>
      <c r="M30" s="147"/>
      <c r="N30" s="147"/>
      <c r="O30" s="147"/>
      <c r="P30" s="147"/>
    </row>
    <row r="33" spans="2:8">
      <c r="B33" s="160"/>
      <c r="C33" s="160"/>
      <c r="D33" s="160"/>
      <c r="E33" s="160"/>
      <c r="F33" s="160"/>
      <c r="G33" s="160"/>
      <c r="H33" s="160"/>
    </row>
  </sheetData>
  <mergeCells count="8">
    <mergeCell ref="G4:G5"/>
    <mergeCell ref="B6:G7"/>
    <mergeCell ref="A4:A7"/>
    <mergeCell ref="B4:B5"/>
    <mergeCell ref="C4:C5"/>
    <mergeCell ref="D4:D5"/>
    <mergeCell ref="E4:E5"/>
    <mergeCell ref="F4:F5"/>
  </mergeCells>
  <hyperlinks>
    <hyperlink ref="I1" location="'Spis tablic_Contents'!A1" display="&lt; POWRÓT"/>
    <hyperlink ref="I2" location="'Spis tablic_Contents'!A1" display="&lt; BACK"/>
  </hyperlinks>
  <pageMargins left="0.7" right="0.7" top="0.75" bottom="0.75" header="0.3" footer="0.3"/>
  <pageSetup scale="9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showGridLines="0" topLeftCell="A22" zoomScale="112" zoomScaleNormal="112" zoomScaleSheetLayoutView="80" workbookViewId="0">
      <selection activeCell="H36" sqref="H36"/>
    </sheetView>
  </sheetViews>
  <sheetFormatPr defaultColWidth="9.140625" defaultRowHeight="12"/>
  <cols>
    <col min="1" max="1" width="34.5703125" style="31" customWidth="1"/>
    <col min="2" max="4" width="17.5703125" style="31" customWidth="1"/>
    <col min="5" max="5" width="36.28515625" style="63" customWidth="1"/>
    <col min="6" max="16384" width="9.140625" style="31"/>
  </cols>
  <sheetData>
    <row r="1" spans="1:8" ht="12" customHeight="1">
      <c r="A1" s="93" t="s">
        <v>1393</v>
      </c>
      <c r="B1" s="93"/>
      <c r="C1" s="93"/>
      <c r="D1" s="93"/>
      <c r="E1" s="1121"/>
      <c r="G1" s="2" t="s">
        <v>502</v>
      </c>
      <c r="H1" s="1"/>
    </row>
    <row r="2" spans="1:8" ht="12.75" customHeight="1">
      <c r="A2" s="114" t="s">
        <v>2245</v>
      </c>
      <c r="B2" s="6"/>
      <c r="C2" s="6"/>
      <c r="D2" s="6"/>
      <c r="E2" s="1122"/>
      <c r="F2" s="63"/>
      <c r="G2" s="65" t="s">
        <v>503</v>
      </c>
      <c r="H2" s="62"/>
    </row>
    <row r="3" spans="1:8" ht="5.0999999999999996" customHeight="1">
      <c r="A3" s="166"/>
      <c r="B3" s="167"/>
      <c r="C3" s="167"/>
      <c r="D3" s="167"/>
      <c r="E3" s="1123"/>
      <c r="G3" s="3"/>
      <c r="H3" s="1"/>
    </row>
    <row r="4" spans="1:8" ht="48" customHeight="1">
      <c r="A4" s="942" t="s">
        <v>292</v>
      </c>
      <c r="B4" s="875" t="s">
        <v>2246</v>
      </c>
      <c r="C4" s="874" t="s">
        <v>919</v>
      </c>
      <c r="D4" s="878" t="s">
        <v>920</v>
      </c>
      <c r="E4" s="995" t="s">
        <v>293</v>
      </c>
    </row>
    <row r="5" spans="1:8" ht="30.75" customHeight="1">
      <c r="A5" s="944"/>
      <c r="B5" s="916" t="s">
        <v>912</v>
      </c>
      <c r="C5" s="916"/>
      <c r="D5" s="943"/>
      <c r="E5" s="996"/>
    </row>
    <row r="6" spans="1:8" s="34" customFormat="1" ht="14.25" customHeight="1">
      <c r="A6" s="173" t="s">
        <v>2247</v>
      </c>
      <c r="B6" s="479">
        <v>302484.60440870677</v>
      </c>
      <c r="C6" s="479">
        <v>1812.0476683564107</v>
      </c>
      <c r="D6" s="479">
        <v>80.771340842626415</v>
      </c>
      <c r="E6" s="174" t="s">
        <v>398</v>
      </c>
    </row>
    <row r="7" spans="1:8" s="34" customFormat="1" ht="14.25" customHeight="1">
      <c r="A7" s="175" t="s">
        <v>741</v>
      </c>
      <c r="B7" s="480">
        <v>298541.39569806005</v>
      </c>
      <c r="C7" s="480">
        <v>827.82109949328321</v>
      </c>
      <c r="D7" s="480">
        <v>8.8947927501610007</v>
      </c>
      <c r="E7" s="174" t="s">
        <v>319</v>
      </c>
    </row>
    <row r="8" spans="1:8" s="34" customFormat="1" ht="14.25" customHeight="1">
      <c r="A8" s="99" t="s">
        <v>320</v>
      </c>
      <c r="B8" s="481">
        <v>294197.2200098529</v>
      </c>
      <c r="C8" s="481">
        <v>130.38093697759996</v>
      </c>
      <c r="D8" s="481">
        <v>8.8926473267961192</v>
      </c>
      <c r="E8" s="909" t="s">
        <v>321</v>
      </c>
    </row>
    <row r="9" spans="1:8" s="34" customFormat="1" ht="14.25" customHeight="1">
      <c r="A9" s="99" t="s">
        <v>323</v>
      </c>
      <c r="B9" s="481">
        <v>149911.96767093881</v>
      </c>
      <c r="C9" s="481">
        <v>4.1752524799818396</v>
      </c>
      <c r="D9" s="481">
        <v>2.31897679639957</v>
      </c>
      <c r="E9" s="909" t="s">
        <v>58</v>
      </c>
    </row>
    <row r="10" spans="1:8" s="34" customFormat="1" ht="14.25" customHeight="1">
      <c r="A10" s="168" t="s">
        <v>770</v>
      </c>
      <c r="B10" s="481"/>
      <c r="C10" s="481"/>
      <c r="D10" s="481"/>
      <c r="E10" s="1124" t="s">
        <v>773</v>
      </c>
    </row>
    <row r="11" spans="1:8" s="34" customFormat="1" ht="14.25" customHeight="1">
      <c r="A11" s="169" t="s">
        <v>771</v>
      </c>
      <c r="B11" s="481">
        <v>31058.134141601786</v>
      </c>
      <c r="C11" s="481">
        <v>4.8443207084461397</v>
      </c>
      <c r="D11" s="481">
        <v>0.66340099791506002</v>
      </c>
      <c r="E11" s="1124" t="s">
        <v>772</v>
      </c>
    </row>
    <row r="12" spans="1:8" s="34" customFormat="1" ht="14.25" customHeight="1">
      <c r="A12" s="170" t="s">
        <v>322</v>
      </c>
      <c r="B12" s="481">
        <v>65326.47681751466</v>
      </c>
      <c r="C12" s="481">
        <v>5.32816896902641</v>
      </c>
      <c r="D12" s="481">
        <v>2.2334587807136401</v>
      </c>
      <c r="E12" s="1124" t="s">
        <v>388</v>
      </c>
    </row>
    <row r="13" spans="1:8" s="34" customFormat="1" ht="14.25" customHeight="1">
      <c r="A13" s="99" t="s">
        <v>324</v>
      </c>
      <c r="B13" s="481">
        <v>4344.1756882071413</v>
      </c>
      <c r="C13" s="481">
        <v>697.44016251568326</v>
      </c>
      <c r="D13" s="481">
        <v>2.1454233648799999E-3</v>
      </c>
      <c r="E13" s="909" t="s">
        <v>325</v>
      </c>
    </row>
    <row r="14" spans="1:8" s="34" customFormat="1" ht="14.25" customHeight="1">
      <c r="A14" s="176" t="s">
        <v>586</v>
      </c>
      <c r="B14" s="481"/>
      <c r="C14" s="481"/>
      <c r="D14" s="481"/>
      <c r="E14" s="909"/>
    </row>
    <row r="15" spans="1:8" s="34" customFormat="1" ht="14.25" customHeight="1">
      <c r="A15" s="171" t="s">
        <v>587</v>
      </c>
      <c r="B15" s="480">
        <v>19392.659621461135</v>
      </c>
      <c r="C15" s="480">
        <v>2.568868605</v>
      </c>
      <c r="D15" s="480">
        <v>2.7720973838651801</v>
      </c>
      <c r="E15" s="174" t="s">
        <v>574</v>
      </c>
    </row>
    <row r="16" spans="1:8" s="34" customFormat="1" ht="14.25" customHeight="1">
      <c r="A16" s="99" t="s">
        <v>326</v>
      </c>
      <c r="B16" s="481">
        <v>11848.486496449521</v>
      </c>
      <c r="C16" s="23" t="s">
        <v>556</v>
      </c>
      <c r="D16" s="23" t="s">
        <v>556</v>
      </c>
      <c r="E16" s="909" t="s">
        <v>327</v>
      </c>
    </row>
    <row r="17" spans="1:5" s="34" customFormat="1" ht="14.25" customHeight="1">
      <c r="A17" s="99" t="s">
        <v>46</v>
      </c>
      <c r="B17" s="481">
        <v>4496.1709862138932</v>
      </c>
      <c r="C17" s="481">
        <v>2.0505874390000001</v>
      </c>
      <c r="D17" s="481">
        <v>2.3213082437051802</v>
      </c>
      <c r="E17" s="909" t="s">
        <v>47</v>
      </c>
    </row>
    <row r="18" spans="1:5" s="34" customFormat="1" ht="14.25" customHeight="1">
      <c r="A18" s="99" t="s">
        <v>48</v>
      </c>
      <c r="B18" s="481">
        <v>2376.9259873936148</v>
      </c>
      <c r="C18" s="481">
        <v>0.51828116599999996</v>
      </c>
      <c r="D18" s="23" t="s">
        <v>556</v>
      </c>
      <c r="E18" s="909" t="s">
        <v>49</v>
      </c>
    </row>
    <row r="19" spans="1:5" s="34" customFormat="1" ht="14.25" customHeight="1">
      <c r="A19" s="99" t="s">
        <v>396</v>
      </c>
      <c r="B19" s="481">
        <v>671.07615140410485</v>
      </c>
      <c r="C19" s="23" t="s">
        <v>556</v>
      </c>
      <c r="D19" s="481" t="s">
        <v>556</v>
      </c>
      <c r="E19" s="909" t="s">
        <v>397</v>
      </c>
    </row>
    <row r="20" spans="1:5" s="34" customFormat="1" ht="14.25" customHeight="1">
      <c r="A20" s="175" t="s">
        <v>742</v>
      </c>
      <c r="B20" s="480">
        <v>1122.6683305329445</v>
      </c>
      <c r="C20" s="480">
        <v>556.32800358243333</v>
      </c>
      <c r="D20" s="480">
        <v>59.41120899154636</v>
      </c>
      <c r="E20" s="174" t="s">
        <v>50</v>
      </c>
    </row>
    <row r="21" spans="1:5" s="34" customFormat="1" ht="14.25" customHeight="1">
      <c r="A21" s="99" t="s">
        <v>51</v>
      </c>
      <c r="B21" s="23" t="s">
        <v>556</v>
      </c>
      <c r="C21" s="481">
        <v>507.96895717005833</v>
      </c>
      <c r="D21" s="23" t="s">
        <v>556</v>
      </c>
      <c r="E21" s="909" t="s">
        <v>575</v>
      </c>
    </row>
    <row r="22" spans="1:5" s="34" customFormat="1" ht="14.25" customHeight="1">
      <c r="A22" s="99" t="s">
        <v>576</v>
      </c>
      <c r="B22" s="23" t="s">
        <v>556</v>
      </c>
      <c r="C22" s="481">
        <v>47.441578913792952</v>
      </c>
      <c r="D22" s="481">
        <v>9.3920558466739301</v>
      </c>
      <c r="E22" s="909" t="s">
        <v>577</v>
      </c>
    </row>
    <row r="23" spans="1:5" s="34" customFormat="1" ht="14.25" customHeight="1">
      <c r="A23" s="99" t="s">
        <v>52</v>
      </c>
      <c r="B23" s="23" t="s">
        <v>556</v>
      </c>
      <c r="C23" s="23" t="s">
        <v>556</v>
      </c>
      <c r="D23" s="481">
        <v>49.983951129696628</v>
      </c>
      <c r="E23" s="909" t="s">
        <v>578</v>
      </c>
    </row>
    <row r="24" spans="1:5" s="34" customFormat="1" ht="14.25" customHeight="1">
      <c r="A24" s="99" t="s">
        <v>588</v>
      </c>
      <c r="B24" s="23" t="s">
        <v>556</v>
      </c>
      <c r="C24" s="481">
        <v>0.91746749858205001</v>
      </c>
      <c r="D24" s="481">
        <v>3.5202015175800003E-2</v>
      </c>
      <c r="E24" s="909" t="s">
        <v>579</v>
      </c>
    </row>
    <row r="25" spans="1:5" s="34" customFormat="1" ht="14.25" customHeight="1">
      <c r="A25" s="99" t="s">
        <v>589</v>
      </c>
      <c r="B25" s="481">
        <v>541.35220036153783</v>
      </c>
      <c r="C25" s="23" t="s">
        <v>556</v>
      </c>
      <c r="D25" s="23" t="s">
        <v>556</v>
      </c>
      <c r="E25" s="909" t="s">
        <v>580</v>
      </c>
    </row>
    <row r="26" spans="1:5" s="34" customFormat="1" ht="14.25" customHeight="1">
      <c r="A26" s="99" t="s">
        <v>590</v>
      </c>
      <c r="B26" s="481">
        <v>411.40666340694855</v>
      </c>
      <c r="C26" s="23" t="s">
        <v>556</v>
      </c>
      <c r="D26" s="23" t="s">
        <v>556</v>
      </c>
      <c r="E26" s="909" t="s">
        <v>581</v>
      </c>
    </row>
    <row r="27" spans="1:5" s="34" customFormat="1" ht="14.25" customHeight="1">
      <c r="A27" s="893" t="s">
        <v>1392</v>
      </c>
      <c r="B27" s="481">
        <v>169.90946676445819</v>
      </c>
      <c r="C27" s="23" t="s">
        <v>556</v>
      </c>
      <c r="D27" s="23" t="s">
        <v>556</v>
      </c>
      <c r="E27" s="909" t="s">
        <v>1413</v>
      </c>
    </row>
    <row r="28" spans="1:5" s="34" customFormat="1" ht="14.25" customHeight="1">
      <c r="A28" s="177" t="s">
        <v>512</v>
      </c>
      <c r="B28" s="482"/>
      <c r="C28" s="482"/>
      <c r="D28" s="481"/>
      <c r="E28" s="909"/>
    </row>
    <row r="29" spans="1:5" s="34" customFormat="1" ht="14.25" customHeight="1">
      <c r="A29" s="171" t="s">
        <v>513</v>
      </c>
      <c r="B29" s="480" t="s">
        <v>1414</v>
      </c>
      <c r="C29" s="480">
        <v>0.99568854539047003</v>
      </c>
      <c r="D29" s="480">
        <v>6.6062228308517001</v>
      </c>
      <c r="E29" s="174" t="s">
        <v>53</v>
      </c>
    </row>
    <row r="30" spans="1:5" s="34" customFormat="1" ht="14.25" customHeight="1">
      <c r="A30" s="175" t="s">
        <v>743</v>
      </c>
      <c r="B30" s="480">
        <v>464.25095716991808</v>
      </c>
      <c r="C30" s="480">
        <v>424.33400813030374</v>
      </c>
      <c r="D30" s="480">
        <v>3.0870188862021801</v>
      </c>
      <c r="E30" s="174" t="s">
        <v>54</v>
      </c>
    </row>
    <row r="31" spans="1:5" s="34" customFormat="1" ht="14.25" customHeight="1">
      <c r="A31" s="99" t="s">
        <v>55</v>
      </c>
      <c r="B31" s="23" t="s">
        <v>556</v>
      </c>
      <c r="C31" s="481">
        <v>316.00732661706979</v>
      </c>
      <c r="D31" s="23" t="s">
        <v>556</v>
      </c>
      <c r="E31" s="909" t="s">
        <v>582</v>
      </c>
    </row>
    <row r="32" spans="1:5" s="34" customFormat="1" ht="14.25" customHeight="1">
      <c r="A32" s="99" t="s">
        <v>591</v>
      </c>
      <c r="B32" s="23" t="s">
        <v>556</v>
      </c>
      <c r="C32" s="481">
        <v>4.8767204</v>
      </c>
      <c r="D32" s="481">
        <v>0.292603224</v>
      </c>
      <c r="E32" s="909" t="s">
        <v>583</v>
      </c>
    </row>
    <row r="33" spans="1:5" s="34" customFormat="1" ht="14.25" customHeight="1">
      <c r="A33" s="99" t="s">
        <v>57</v>
      </c>
      <c r="B33" s="481">
        <v>464.25095716991808</v>
      </c>
      <c r="C33" s="481">
        <v>3.0272955999999999E-5</v>
      </c>
      <c r="D33" s="481">
        <v>0.20627301424</v>
      </c>
      <c r="E33" s="909" t="s">
        <v>584</v>
      </c>
    </row>
    <row r="34" spans="1:5" s="34" customFormat="1" ht="14.25" customHeight="1">
      <c r="A34" s="99" t="s">
        <v>56</v>
      </c>
      <c r="B34" s="23" t="s">
        <v>556</v>
      </c>
      <c r="C34" s="481">
        <v>103.44993084027793</v>
      </c>
      <c r="D34" s="481">
        <v>2.5881426479621799</v>
      </c>
      <c r="E34" s="909" t="s">
        <v>585</v>
      </c>
    </row>
    <row r="35" spans="1:5" s="34" customFormat="1" ht="6" customHeight="1">
      <c r="E35" s="301"/>
    </row>
    <row r="36" spans="1:5" s="34" customFormat="1" ht="27" customHeight="1">
      <c r="A36" s="927" t="s">
        <v>2248</v>
      </c>
      <c r="B36" s="927"/>
      <c r="C36" s="927"/>
      <c r="D36" s="927"/>
      <c r="E36" s="927"/>
    </row>
    <row r="37" spans="1:5" s="34" customFormat="1" ht="14.25" customHeight="1">
      <c r="A37" s="927" t="s">
        <v>739</v>
      </c>
      <c r="B37" s="927"/>
      <c r="C37" s="927"/>
      <c r="D37" s="927"/>
      <c r="E37" s="927"/>
    </row>
    <row r="38" spans="1:5" s="34" customFormat="1" ht="26.25" customHeight="1">
      <c r="A38" s="927" t="s">
        <v>2249</v>
      </c>
      <c r="B38" s="927"/>
      <c r="C38" s="927"/>
      <c r="D38" s="927"/>
      <c r="E38" s="927"/>
    </row>
    <row r="39" spans="1:5" ht="14.25" customHeight="1">
      <c r="A39" s="927" t="s">
        <v>923</v>
      </c>
      <c r="B39" s="927"/>
      <c r="C39" s="927"/>
      <c r="D39" s="927"/>
      <c r="E39" s="927"/>
    </row>
  </sheetData>
  <customSheetViews>
    <customSheetView guid="{17A61E15-CB34-4E45-B54C-4890B27A542F}" showGridLines="0" topLeftCell="A4">
      <selection activeCell="G10" sqref="G10"/>
      <pageMargins left="0.75" right="0.75" top="1" bottom="1" header="0.5" footer="0.5"/>
      <pageSetup paperSize="9" orientation="portrait" r:id="rId1"/>
      <headerFooter alignWithMargins="0"/>
    </customSheetView>
  </customSheetViews>
  <mergeCells count="7">
    <mergeCell ref="A39:E39"/>
    <mergeCell ref="A38:E38"/>
    <mergeCell ref="A37:E37"/>
    <mergeCell ref="A4:A5"/>
    <mergeCell ref="B5:D5"/>
    <mergeCell ref="E4:E5"/>
    <mergeCell ref="A36:E36"/>
  </mergeCells>
  <phoneticPr fontId="6" type="noConversion"/>
  <hyperlinks>
    <hyperlink ref="G1" location="'Spis tablic_Contents'!A1" display="&lt; POWRÓT"/>
    <hyperlink ref="G2" location="'Spis tablic_Contents'!A1" display="&lt; BACK"/>
  </hyperlinks>
  <pageMargins left="0.75" right="0.75" top="1" bottom="1" header="0.5" footer="0.5"/>
  <pageSetup paperSize="9" scale="76" orientation="landscape"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showGridLines="0" zoomScaleNormal="100" zoomScaleSheetLayoutView="100" workbookViewId="0">
      <selection activeCell="L4" sqref="L4"/>
    </sheetView>
  </sheetViews>
  <sheetFormatPr defaultColWidth="9.140625" defaultRowHeight="12"/>
  <cols>
    <col min="1" max="1" width="33" style="31" customWidth="1"/>
    <col min="2" max="2" width="13.42578125" style="31" customWidth="1"/>
    <col min="3" max="3" width="13.42578125" style="183" customWidth="1"/>
    <col min="4" max="4" width="13.42578125" style="31" customWidth="1"/>
    <col min="5" max="5" width="13.42578125" style="183" customWidth="1"/>
    <col min="6" max="6" width="13.42578125" style="31" customWidth="1"/>
    <col min="7" max="7" width="13.42578125" style="183" customWidth="1"/>
    <col min="8" max="8" width="13.42578125" style="31" customWidth="1"/>
    <col min="9" max="9" width="13.42578125" style="183" customWidth="1"/>
    <col min="10" max="10" width="9.140625" style="31"/>
    <col min="11" max="11" width="14.7109375" style="31" customWidth="1"/>
    <col min="12" max="16384" width="9.140625" style="31"/>
  </cols>
  <sheetData>
    <row r="1" spans="1:12" ht="14.25" customHeight="1">
      <c r="A1" s="93" t="s">
        <v>1398</v>
      </c>
      <c r="B1" s="93"/>
      <c r="C1" s="178"/>
      <c r="D1" s="93"/>
      <c r="E1" s="178"/>
      <c r="F1" s="93"/>
      <c r="G1" s="178"/>
      <c r="H1" s="93"/>
      <c r="I1" s="178"/>
      <c r="K1" s="2" t="s">
        <v>502</v>
      </c>
      <c r="L1" s="1"/>
    </row>
    <row r="2" spans="1:12" ht="14.25" customHeight="1">
      <c r="A2" s="114" t="s">
        <v>1399</v>
      </c>
      <c r="B2" s="676"/>
      <c r="C2" s="721"/>
      <c r="D2" s="676"/>
      <c r="E2" s="721"/>
      <c r="F2" s="676"/>
      <c r="G2" s="721"/>
      <c r="H2" s="676"/>
      <c r="I2" s="721"/>
      <c r="K2" s="2" t="s">
        <v>503</v>
      </c>
      <c r="L2" s="1"/>
    </row>
    <row r="3" spans="1:12" ht="5.0999999999999996" customHeight="1">
      <c r="A3" s="105"/>
      <c r="B3" s="179"/>
      <c r="C3" s="180"/>
      <c r="D3" s="179"/>
      <c r="E3" s="180"/>
      <c r="F3" s="179"/>
      <c r="G3" s="180"/>
      <c r="H3" s="179"/>
      <c r="I3" s="180"/>
    </row>
    <row r="4" spans="1:12" ht="51" customHeight="1">
      <c r="A4" s="942" t="s">
        <v>914</v>
      </c>
      <c r="B4" s="924" t="s">
        <v>2237</v>
      </c>
      <c r="C4" s="926"/>
      <c r="D4" s="925" t="s">
        <v>2238</v>
      </c>
      <c r="E4" s="926"/>
      <c r="F4" s="925" t="s">
        <v>2239</v>
      </c>
      <c r="G4" s="925"/>
      <c r="H4" s="925"/>
      <c r="I4" s="925"/>
    </row>
    <row r="5" spans="1:12" ht="42" customHeight="1">
      <c r="A5" s="943"/>
      <c r="B5" s="945" t="s">
        <v>2240</v>
      </c>
      <c r="C5" s="971" t="s">
        <v>2241</v>
      </c>
      <c r="D5" s="945" t="s">
        <v>2242</v>
      </c>
      <c r="E5" s="973" t="s">
        <v>2241</v>
      </c>
      <c r="F5" s="924" t="s">
        <v>2243</v>
      </c>
      <c r="G5" s="926"/>
      <c r="H5" s="916" t="s">
        <v>2244</v>
      </c>
      <c r="I5" s="916"/>
    </row>
    <row r="6" spans="1:12" ht="42" customHeight="1">
      <c r="A6" s="944"/>
      <c r="B6" s="949"/>
      <c r="C6" s="972"/>
      <c r="D6" s="949"/>
      <c r="E6" s="974"/>
      <c r="F6" s="681" t="s">
        <v>2242</v>
      </c>
      <c r="G6" s="682" t="s">
        <v>2241</v>
      </c>
      <c r="H6" s="679" t="s">
        <v>2242</v>
      </c>
      <c r="I6" s="181" t="s">
        <v>2241</v>
      </c>
    </row>
    <row r="7" spans="1:12" ht="14.25" customHeight="1">
      <c r="A7" s="112" t="s">
        <v>359</v>
      </c>
      <c r="B7" s="722">
        <f t="shared" ref="B7:I7" si="0">SUM(B9:B25)</f>
        <v>274.09619613121589</v>
      </c>
      <c r="C7" s="752">
        <f t="shared" si="0"/>
        <v>100</v>
      </c>
      <c r="D7" s="722">
        <f t="shared" si="0"/>
        <v>156.39939470608923</v>
      </c>
      <c r="E7" s="752">
        <f t="shared" si="0"/>
        <v>100.00000000000001</v>
      </c>
      <c r="F7" s="722">
        <f t="shared" si="0"/>
        <v>197.33827368742016</v>
      </c>
      <c r="G7" s="752">
        <f t="shared" si="0"/>
        <v>100</v>
      </c>
      <c r="H7" s="723">
        <f t="shared" si="0"/>
        <v>62.159832952911962</v>
      </c>
      <c r="I7" s="689">
        <f t="shared" si="0"/>
        <v>100</v>
      </c>
    </row>
    <row r="8" spans="1:12" ht="14.25" customHeight="1">
      <c r="A8" s="1120" t="s">
        <v>398</v>
      </c>
      <c r="B8" s="724"/>
      <c r="C8" s="753"/>
      <c r="D8" s="724"/>
      <c r="E8" s="753"/>
      <c r="F8" s="724"/>
      <c r="G8" s="753"/>
      <c r="H8" s="725"/>
      <c r="I8" s="689"/>
    </row>
    <row r="9" spans="1:12" ht="14.25" customHeight="1">
      <c r="A9" s="30" t="s">
        <v>515</v>
      </c>
      <c r="B9" s="724">
        <v>10.941652352285496</v>
      </c>
      <c r="C9" s="753">
        <f>(B9/B$7)*100</f>
        <v>3.9919022980703773</v>
      </c>
      <c r="D9" s="724">
        <v>107.52971986993602</v>
      </c>
      <c r="E9" s="753">
        <f>(D9/D$7)*100</f>
        <v>68.753283906251255</v>
      </c>
      <c r="F9" s="724">
        <v>0.28171654119088413</v>
      </c>
      <c r="G9" s="753">
        <f>(F9/F$7)*100</f>
        <v>0.14275818670488497</v>
      </c>
      <c r="H9" s="725">
        <v>3.838130411669066E-3</v>
      </c>
      <c r="I9" s="689">
        <f>(H9/H$7)*100</f>
        <v>6.1746150678631505E-3</v>
      </c>
    </row>
    <row r="10" spans="1:12" ht="14.25" customHeight="1">
      <c r="A10" s="99" t="s">
        <v>516</v>
      </c>
      <c r="B10" s="714"/>
      <c r="C10" s="753"/>
      <c r="D10" s="714"/>
      <c r="E10" s="753"/>
      <c r="F10" s="714"/>
      <c r="G10" s="753"/>
      <c r="H10" s="726"/>
      <c r="I10" s="689"/>
    </row>
    <row r="11" spans="1:12" ht="14.25" customHeight="1">
      <c r="A11" s="136" t="s">
        <v>1191</v>
      </c>
      <c r="B11" s="724"/>
      <c r="C11" s="753"/>
      <c r="D11" s="724"/>
      <c r="E11" s="753"/>
      <c r="F11" s="724"/>
      <c r="G11" s="753"/>
      <c r="H11" s="725"/>
      <c r="I11" s="689"/>
    </row>
    <row r="12" spans="1:12" ht="14.25" customHeight="1">
      <c r="A12" s="909" t="s">
        <v>1190</v>
      </c>
      <c r="B12" s="714"/>
      <c r="C12" s="753"/>
      <c r="D12" s="714"/>
      <c r="E12" s="753"/>
      <c r="F12" s="714"/>
      <c r="G12" s="753"/>
      <c r="H12" s="726"/>
      <c r="I12" s="689"/>
    </row>
    <row r="13" spans="1:12" ht="14.25" customHeight="1">
      <c r="A13" s="113" t="s">
        <v>384</v>
      </c>
      <c r="B13" s="724">
        <v>5.7870058468197332</v>
      </c>
      <c r="C13" s="753">
        <f t="shared" ref="C13:C26" si="1">(B13/B$7)*100</f>
        <v>2.1113046910178084</v>
      </c>
      <c r="D13" s="724">
        <v>8.2382422549999994</v>
      </c>
      <c r="E13" s="753">
        <f t="shared" ref="E13:E25" si="2">(D13/D$7)*100</f>
        <v>5.2674387074717073</v>
      </c>
      <c r="F13" s="724">
        <v>0.50956683268285596</v>
      </c>
      <c r="G13" s="753">
        <f t="shared" ref="G13:G25" si="3">(F13/F$7)*100</f>
        <v>0.25821997079492015</v>
      </c>
      <c r="H13" s="725">
        <v>4.6974275644170666E-3</v>
      </c>
      <c r="I13" s="689">
        <f t="shared" ref="I13:I25" si="4">(H13/H$7)*100</f>
        <v>7.5570144597645822E-3</v>
      </c>
    </row>
    <row r="14" spans="1:12" ht="14.25" customHeight="1">
      <c r="A14" s="63" t="s">
        <v>385</v>
      </c>
      <c r="B14" s="714"/>
      <c r="C14" s="753"/>
      <c r="D14" s="714"/>
      <c r="E14" s="753"/>
      <c r="F14" s="714"/>
      <c r="G14" s="753"/>
      <c r="H14" s="727"/>
      <c r="I14" s="689"/>
    </row>
    <row r="15" spans="1:12" ht="14.25" customHeight="1">
      <c r="A15" s="113" t="s">
        <v>1148</v>
      </c>
      <c r="B15" s="724">
        <v>8.1295134881134956</v>
      </c>
      <c r="C15" s="753">
        <f t="shared" si="1"/>
        <v>2.9659344430382819</v>
      </c>
      <c r="D15" s="724">
        <v>1.7663489490562982E-3</v>
      </c>
      <c r="E15" s="753">
        <f t="shared" si="2"/>
        <v>1.1293834943387588E-3</v>
      </c>
      <c r="F15" s="724">
        <v>1.8698514556332002</v>
      </c>
      <c r="G15" s="753">
        <f t="shared" si="3"/>
        <v>0.94753613715857643</v>
      </c>
      <c r="H15" s="725">
        <v>0.26449724248220002</v>
      </c>
      <c r="I15" s="689">
        <f t="shared" si="4"/>
        <v>0.42551150786162034</v>
      </c>
    </row>
    <row r="16" spans="1:12" ht="14.25" customHeight="1">
      <c r="A16" s="136" t="s">
        <v>1148</v>
      </c>
      <c r="B16" s="714"/>
      <c r="C16" s="753"/>
      <c r="D16" s="714"/>
      <c r="E16" s="753"/>
      <c r="F16" s="714"/>
      <c r="G16" s="753"/>
      <c r="H16" s="727"/>
      <c r="I16" s="689"/>
    </row>
    <row r="17" spans="1:9" ht="14.25" customHeight="1">
      <c r="A17" s="113" t="s">
        <v>1163</v>
      </c>
      <c r="B17" s="724">
        <v>171.78772583189414</v>
      </c>
      <c r="C17" s="753">
        <f t="shared" si="1"/>
        <v>62.67424658080828</v>
      </c>
      <c r="D17" s="724">
        <v>2.7387337256609934</v>
      </c>
      <c r="E17" s="753">
        <f t="shared" si="2"/>
        <v>1.75111529734991</v>
      </c>
      <c r="F17" s="724">
        <v>179.69351191154192</v>
      </c>
      <c r="G17" s="753">
        <f t="shared" si="3"/>
        <v>91.058621601287953</v>
      </c>
      <c r="H17" s="725">
        <v>59.74628929676458</v>
      </c>
      <c r="I17" s="689">
        <f t="shared" si="4"/>
        <v>96.117197325842682</v>
      </c>
    </row>
    <row r="18" spans="1:9" ht="14.25" customHeight="1">
      <c r="A18" s="136" t="s">
        <v>1164</v>
      </c>
      <c r="B18" s="714"/>
      <c r="C18" s="753"/>
      <c r="D18" s="714"/>
      <c r="E18" s="753"/>
      <c r="F18" s="714"/>
      <c r="G18" s="753"/>
      <c r="H18" s="726"/>
      <c r="I18" s="689"/>
    </row>
    <row r="19" spans="1:9" ht="14.25" customHeight="1">
      <c r="A19" s="113" t="s">
        <v>1165</v>
      </c>
      <c r="B19" s="724">
        <v>2.8297660814999999</v>
      </c>
      <c r="C19" s="753">
        <f t="shared" si="1"/>
        <v>1.0323988882156279</v>
      </c>
      <c r="D19" s="724">
        <v>0</v>
      </c>
      <c r="E19" s="753">
        <f t="shared" si="2"/>
        <v>0</v>
      </c>
      <c r="F19" s="724">
        <v>4.7255377699999999</v>
      </c>
      <c r="G19" s="753">
        <f t="shared" si="3"/>
        <v>2.3946382431038979</v>
      </c>
      <c r="H19" s="725">
        <v>1.42657744</v>
      </c>
      <c r="I19" s="689">
        <f t="shared" si="4"/>
        <v>2.2950149191692288</v>
      </c>
    </row>
    <row r="20" spans="1:9" ht="14.25" customHeight="1">
      <c r="A20" s="136" t="s">
        <v>1189</v>
      </c>
      <c r="B20" s="714"/>
      <c r="C20" s="753"/>
      <c r="D20" s="714"/>
      <c r="E20" s="753"/>
      <c r="F20" s="714"/>
      <c r="G20" s="753"/>
      <c r="H20" s="726"/>
      <c r="I20" s="689"/>
    </row>
    <row r="21" spans="1:9" ht="14.25" customHeight="1">
      <c r="A21" s="113" t="s">
        <v>586</v>
      </c>
      <c r="B21" s="724">
        <v>13.41754691968768</v>
      </c>
      <c r="C21" s="753">
        <f t="shared" si="1"/>
        <v>4.895196324893325</v>
      </c>
      <c r="D21" s="724">
        <v>37.503324177796813</v>
      </c>
      <c r="E21" s="753">
        <f t="shared" si="2"/>
        <v>23.979200334038548</v>
      </c>
      <c r="F21" s="724">
        <v>6.4209429794940922</v>
      </c>
      <c r="G21" s="753">
        <f t="shared" si="3"/>
        <v>3.2537747794757426</v>
      </c>
      <c r="H21" s="725">
        <v>8.0494835217248002E-3</v>
      </c>
      <c r="I21" s="689">
        <f t="shared" si="4"/>
        <v>1.2949654365742165E-2</v>
      </c>
    </row>
    <row r="22" spans="1:9" ht="14.25" customHeight="1">
      <c r="A22" s="136" t="s">
        <v>1152</v>
      </c>
      <c r="B22" s="714"/>
      <c r="C22" s="753"/>
      <c r="D22" s="714"/>
      <c r="E22" s="753"/>
      <c r="F22" s="714"/>
      <c r="G22" s="753"/>
      <c r="H22" s="726"/>
      <c r="I22" s="689"/>
    </row>
    <row r="23" spans="1:9" ht="14.25" customHeight="1">
      <c r="A23" s="113" t="s">
        <v>392</v>
      </c>
      <c r="B23" s="724">
        <v>7.5669277696324578E-3</v>
      </c>
      <c r="C23" s="753">
        <f t="shared" si="1"/>
        <v>2.7606832478660167E-3</v>
      </c>
      <c r="D23" s="724">
        <v>0</v>
      </c>
      <c r="E23" s="753">
        <f t="shared" si="2"/>
        <v>0</v>
      </c>
      <c r="F23" s="724">
        <v>3.4717064607073717E-2</v>
      </c>
      <c r="G23" s="753">
        <f t="shared" si="3"/>
        <v>1.7592666621815516E-2</v>
      </c>
      <c r="H23" s="725">
        <v>5.9476052269311118E-3</v>
      </c>
      <c r="I23" s="689">
        <f t="shared" si="4"/>
        <v>9.5682451904859685E-3</v>
      </c>
    </row>
    <row r="24" spans="1:9" ht="14.25" customHeight="1">
      <c r="A24" s="136" t="s">
        <v>50</v>
      </c>
      <c r="B24" s="714"/>
      <c r="C24" s="753"/>
      <c r="D24" s="714"/>
      <c r="E24" s="753"/>
      <c r="F24" s="714"/>
      <c r="G24" s="753"/>
      <c r="H24" s="726"/>
      <c r="I24" s="689"/>
    </row>
    <row r="25" spans="1:9" ht="14.25" customHeight="1">
      <c r="A25" s="113" t="s">
        <v>390</v>
      </c>
      <c r="B25" s="724">
        <v>61.195418683145732</v>
      </c>
      <c r="C25" s="753">
        <f t="shared" si="1"/>
        <v>22.326256090708437</v>
      </c>
      <c r="D25" s="724">
        <v>0.38760832874633855</v>
      </c>
      <c r="E25" s="753">
        <f t="shared" si="2"/>
        <v>0.24783237139424011</v>
      </c>
      <c r="F25" s="724">
        <v>3.8024291322701425</v>
      </c>
      <c r="G25" s="753">
        <f t="shared" si="3"/>
        <v>1.9268584148522112</v>
      </c>
      <c r="H25" s="725">
        <v>0.69993632694044039</v>
      </c>
      <c r="I25" s="689">
        <f t="shared" si="4"/>
        <v>1.1260267180426051</v>
      </c>
    </row>
    <row r="26" spans="1:9" ht="14.25" customHeight="1">
      <c r="A26" s="136" t="s">
        <v>391</v>
      </c>
      <c r="B26" s="716"/>
      <c r="C26" s="753"/>
      <c r="D26" s="720"/>
      <c r="E26" s="720"/>
      <c r="F26" s="714"/>
      <c r="G26" s="720"/>
      <c r="H26" s="715"/>
      <c r="I26" s="689"/>
    </row>
    <row r="27" spans="1:9" ht="5.0999999999999996" customHeight="1">
      <c r="A27" s="122"/>
      <c r="G27" s="183" t="s">
        <v>604</v>
      </c>
    </row>
    <row r="28" spans="1:9" ht="29.25" customHeight="1">
      <c r="A28" s="927" t="s">
        <v>1247</v>
      </c>
      <c r="B28" s="927"/>
      <c r="C28" s="927"/>
      <c r="D28" s="927"/>
      <c r="E28" s="927"/>
      <c r="F28" s="927"/>
      <c r="G28" s="927"/>
      <c r="H28" s="927"/>
      <c r="I28" s="927"/>
    </row>
    <row r="29" spans="1:9" ht="14.25" customHeight="1">
      <c r="A29" s="927" t="s">
        <v>739</v>
      </c>
      <c r="B29" s="927"/>
      <c r="C29" s="927"/>
      <c r="D29" s="927"/>
      <c r="E29" s="927"/>
      <c r="F29" s="927"/>
      <c r="G29" s="927"/>
      <c r="H29" s="927"/>
      <c r="I29" s="927"/>
    </row>
    <row r="30" spans="1:9" ht="14.25" customHeight="1">
      <c r="A30" s="953" t="s">
        <v>1248</v>
      </c>
      <c r="B30" s="953"/>
      <c r="C30" s="953"/>
      <c r="D30" s="953"/>
      <c r="E30" s="953"/>
      <c r="F30" s="953"/>
      <c r="G30" s="953"/>
      <c r="H30" s="953"/>
      <c r="I30" s="953"/>
    </row>
    <row r="31" spans="1:9" ht="14.25" customHeight="1">
      <c r="A31" s="953" t="s">
        <v>923</v>
      </c>
      <c r="B31" s="953"/>
      <c r="C31" s="953"/>
      <c r="D31" s="953"/>
      <c r="E31" s="953"/>
      <c r="F31" s="953"/>
      <c r="G31" s="953"/>
      <c r="H31" s="953"/>
      <c r="I31" s="953"/>
    </row>
    <row r="34" spans="1:8">
      <c r="B34" s="184"/>
      <c r="D34" s="184"/>
      <c r="F34" s="184"/>
      <c r="H34" s="184"/>
    </row>
    <row r="35" spans="1:8">
      <c r="A35" s="185"/>
      <c r="B35" s="186"/>
      <c r="D35" s="186"/>
      <c r="F35" s="186"/>
      <c r="H35" s="186"/>
    </row>
    <row r="36" spans="1:8" ht="12.75">
      <c r="A36" s="188"/>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14">
    <mergeCell ref="A30:I30"/>
    <mergeCell ref="A31:I31"/>
    <mergeCell ref="A28:I28"/>
    <mergeCell ref="A29:I29"/>
    <mergeCell ref="A4:A6"/>
    <mergeCell ref="B4:C4"/>
    <mergeCell ref="D4:E4"/>
    <mergeCell ref="F4:I4"/>
    <mergeCell ref="F5:G5"/>
    <mergeCell ref="H5:I5"/>
    <mergeCell ref="B5:B6"/>
    <mergeCell ref="C5:C6"/>
    <mergeCell ref="D5:D6"/>
    <mergeCell ref="E5:E6"/>
  </mergeCells>
  <phoneticPr fontId="6" type="noConversion"/>
  <hyperlinks>
    <hyperlink ref="K1" location="'Spis tablic_Contents'!A1" display="&lt; POWRÓT"/>
    <hyperlink ref="K2" location="'Spis tablic_Contents'!A1" display="&lt; BACK"/>
  </hyperlinks>
  <pageMargins left="0.75" right="0.75" top="1" bottom="1" header="0.5" footer="0.5"/>
  <pageSetup paperSize="9" scale="87" orientation="landscape" r:id="rId2"/>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showGridLines="0" zoomScaleNormal="100" zoomScaleSheetLayoutView="90" workbookViewId="0">
      <selection activeCell="A22" sqref="A22"/>
    </sheetView>
  </sheetViews>
  <sheetFormatPr defaultColWidth="9.140625" defaultRowHeight="12"/>
  <cols>
    <col min="1" max="1" width="19.28515625" style="31" customWidth="1"/>
    <col min="2" max="7" width="11.85546875" style="31" customWidth="1"/>
    <col min="8" max="8" width="22.140625" style="31" customWidth="1"/>
    <col min="9" max="9" width="9.140625" style="31"/>
    <col min="10" max="10" width="11.28515625" style="31" customWidth="1"/>
    <col min="11" max="16384" width="9.140625" style="31"/>
  </cols>
  <sheetData>
    <row r="1" spans="1:11" ht="13.5">
      <c r="A1" s="93" t="s">
        <v>2235</v>
      </c>
      <c r="B1" s="93"/>
      <c r="C1" s="93"/>
      <c r="D1" s="93"/>
      <c r="E1" s="93"/>
      <c r="F1" s="93"/>
      <c r="G1" s="93"/>
      <c r="H1" s="93"/>
      <c r="J1" s="17" t="s">
        <v>502</v>
      </c>
      <c r="K1" s="1"/>
    </row>
    <row r="2" spans="1:11" s="63" customFormat="1" ht="13.5">
      <c r="A2" s="438" t="s">
        <v>2236</v>
      </c>
      <c r="B2" s="187"/>
      <c r="C2" s="187"/>
      <c r="D2" s="187"/>
      <c r="E2" s="187"/>
      <c r="F2" s="187"/>
      <c r="G2" s="187"/>
      <c r="H2" s="187"/>
      <c r="J2" s="193" t="s">
        <v>503</v>
      </c>
      <c r="K2" s="62"/>
    </row>
    <row r="3" spans="1:11" ht="5.0999999999999996" customHeight="1">
      <c r="A3" s="105"/>
      <c r="B3" s="179"/>
      <c r="C3" s="179"/>
      <c r="D3" s="179"/>
      <c r="E3" s="179"/>
      <c r="F3" s="179"/>
      <c r="G3" s="179"/>
      <c r="H3" s="105"/>
      <c r="J3" s="190"/>
      <c r="K3" s="1"/>
    </row>
    <row r="4" spans="1:11" ht="28.5" customHeight="1">
      <c r="A4" s="959" t="s">
        <v>292</v>
      </c>
      <c r="B4" s="678">
        <v>2000</v>
      </c>
      <c r="C4" s="677">
        <v>2005</v>
      </c>
      <c r="D4" s="683">
        <v>2010</v>
      </c>
      <c r="E4" s="677">
        <v>2015</v>
      </c>
      <c r="F4" s="677">
        <v>2018</v>
      </c>
      <c r="G4" s="677">
        <v>2019</v>
      </c>
      <c r="H4" s="976" t="s">
        <v>293</v>
      </c>
      <c r="J4" s="190"/>
      <c r="K4" s="1"/>
    </row>
    <row r="5" spans="1:11" ht="28.5" customHeight="1">
      <c r="A5" s="975"/>
      <c r="B5" s="947" t="s">
        <v>1400</v>
      </c>
      <c r="C5" s="952"/>
      <c r="D5" s="952"/>
      <c r="E5" s="952"/>
      <c r="F5" s="952"/>
      <c r="G5" s="952"/>
      <c r="H5" s="977"/>
    </row>
    <row r="6" spans="1:11" ht="14.25" customHeight="1">
      <c r="A6" s="191" t="s">
        <v>329</v>
      </c>
      <c r="B6" s="483">
        <v>31.413564347919845</v>
      </c>
      <c r="C6" s="483">
        <v>18.610671978026659</v>
      </c>
      <c r="D6" s="483">
        <v>18.448039896006261</v>
      </c>
      <c r="E6" s="483">
        <v>17.902878624312891</v>
      </c>
      <c r="F6" s="483">
        <v>16.946903817945422</v>
      </c>
      <c r="G6" s="728">
        <v>16.307798512888592</v>
      </c>
      <c r="H6" s="194" t="s">
        <v>330</v>
      </c>
    </row>
    <row r="7" spans="1:11" ht="14.25" customHeight="1">
      <c r="A7" s="68" t="s">
        <v>331</v>
      </c>
      <c r="B7" s="226">
        <v>39.319710195613993</v>
      </c>
      <c r="C7" s="226">
        <v>38.353292790385773</v>
      </c>
      <c r="D7" s="226">
        <v>39.928265726380033</v>
      </c>
      <c r="E7" s="226">
        <v>37.594486227790263</v>
      </c>
      <c r="F7" s="226">
        <v>37.162828264083231</v>
      </c>
      <c r="G7" s="716">
        <v>36.725620079392876</v>
      </c>
      <c r="H7" s="194" t="s">
        <v>332</v>
      </c>
    </row>
    <row r="8" spans="1:11" ht="14.25" customHeight="1">
      <c r="A8" s="68" t="s">
        <v>333</v>
      </c>
      <c r="B8" s="226">
        <v>520.18648233471708</v>
      </c>
      <c r="C8" s="226">
        <v>459.33012411060497</v>
      </c>
      <c r="D8" s="226">
        <v>462.38489219210368</v>
      </c>
      <c r="E8" s="226">
        <v>434.56314365751956</v>
      </c>
      <c r="F8" s="226">
        <v>446.5964365634735</v>
      </c>
      <c r="G8" s="716">
        <v>425.07065894587026</v>
      </c>
      <c r="H8" s="194" t="s">
        <v>334</v>
      </c>
    </row>
    <row r="9" spans="1:11" ht="14.25" customHeight="1">
      <c r="A9" s="68" t="s">
        <v>335</v>
      </c>
      <c r="B9" s="226">
        <v>8.4373892599262152</v>
      </c>
      <c r="C9" s="226">
        <v>8.3107663061577686</v>
      </c>
      <c r="D9" s="226">
        <v>8.7558617217303851</v>
      </c>
      <c r="E9" s="226">
        <v>9.0405296387065537</v>
      </c>
      <c r="F9" s="226">
        <v>9.0217066485102144</v>
      </c>
      <c r="G9" s="716">
        <v>8.6191256192999095</v>
      </c>
      <c r="H9" s="194" t="s">
        <v>336</v>
      </c>
    </row>
    <row r="10" spans="1:11" ht="14.25" customHeight="1">
      <c r="A10" s="68" t="s">
        <v>337</v>
      </c>
      <c r="B10" s="226">
        <v>153.15862518877179</v>
      </c>
      <c r="C10" s="226">
        <v>166.19191369818253</v>
      </c>
      <c r="D10" s="226">
        <v>198.59546043308993</v>
      </c>
      <c r="E10" s="226">
        <v>183.5225186094267</v>
      </c>
      <c r="F10" s="226">
        <v>209.59366590018504</v>
      </c>
      <c r="G10" s="716">
        <v>203.52602010714321</v>
      </c>
      <c r="H10" s="194" t="s">
        <v>338</v>
      </c>
    </row>
    <row r="11" spans="1:11" ht="14.25" customHeight="1">
      <c r="A11" s="68" t="s">
        <v>339</v>
      </c>
      <c r="B11" s="226">
        <v>124.23909772677673</v>
      </c>
      <c r="C11" s="226">
        <v>108.80080730856423</v>
      </c>
      <c r="D11" s="226">
        <v>107.15347450246372</v>
      </c>
      <c r="E11" s="226">
        <v>87.529703780378895</v>
      </c>
      <c r="F11" s="226">
        <v>82.128300168488437</v>
      </c>
      <c r="G11" s="716">
        <v>77.851445502543399</v>
      </c>
      <c r="H11" s="194" t="s">
        <v>340</v>
      </c>
    </row>
    <row r="12" spans="1:11" ht="14.25" customHeight="1">
      <c r="A12" s="68" t="s">
        <v>341</v>
      </c>
      <c r="B12" s="226">
        <v>393.41264476833146</v>
      </c>
      <c r="C12" s="226">
        <v>276.9371606777741</v>
      </c>
      <c r="D12" s="226">
        <v>302.86130871546811</v>
      </c>
      <c r="E12" s="226">
        <v>298.04830755021612</v>
      </c>
      <c r="F12" s="226">
        <v>298.1006985627933</v>
      </c>
      <c r="G12" s="716">
        <v>276.44190037193829</v>
      </c>
      <c r="H12" s="194" t="s">
        <v>342</v>
      </c>
    </row>
    <row r="13" spans="1:11" ht="14.25" customHeight="1">
      <c r="A13" s="68" t="s">
        <v>343</v>
      </c>
      <c r="B13" s="226">
        <v>11.443291695637894</v>
      </c>
      <c r="C13" s="226">
        <v>10.364074308704495</v>
      </c>
      <c r="D13" s="226">
        <v>9.4642639352491269</v>
      </c>
      <c r="E13" s="226">
        <v>8.8738834962153064</v>
      </c>
      <c r="F13" s="226">
        <v>8.6147731725689702</v>
      </c>
      <c r="G13" s="716">
        <v>7.8531442292641378</v>
      </c>
      <c r="H13" s="194" t="s">
        <v>344</v>
      </c>
    </row>
    <row r="14" spans="1:11" ht="6" customHeight="1">
      <c r="A14" s="192"/>
    </row>
    <row r="15" spans="1:11" ht="14.25" customHeight="1">
      <c r="A15" s="8" t="s">
        <v>2234</v>
      </c>
      <c r="B15" s="195"/>
      <c r="C15" s="195"/>
      <c r="D15" s="195"/>
      <c r="E15" s="195"/>
      <c r="F15" s="195"/>
      <c r="G15" s="195"/>
      <c r="H15" s="195"/>
      <c r="I15" s="195"/>
      <c r="J15" s="195"/>
    </row>
    <row r="16" spans="1:11" ht="14.25" customHeight="1">
      <c r="A16" s="927" t="s">
        <v>739</v>
      </c>
      <c r="B16" s="927"/>
      <c r="C16" s="927"/>
      <c r="D16" s="927"/>
      <c r="E16" s="927"/>
      <c r="F16" s="927"/>
      <c r="G16" s="927"/>
      <c r="H16" s="927"/>
      <c r="I16" s="927"/>
      <c r="J16" s="927"/>
    </row>
    <row r="17" spans="1:10" ht="14.25" customHeight="1">
      <c r="A17" s="953" t="s">
        <v>592</v>
      </c>
      <c r="B17" s="953"/>
      <c r="C17" s="953"/>
      <c r="D17" s="953"/>
      <c r="E17" s="953"/>
      <c r="F17" s="953"/>
      <c r="G17" s="953"/>
      <c r="H17" s="953"/>
      <c r="I17" s="196"/>
      <c r="J17" s="196"/>
    </row>
    <row r="18" spans="1:10" ht="14.25" customHeight="1">
      <c r="A18" s="953" t="s">
        <v>923</v>
      </c>
      <c r="B18" s="953"/>
      <c r="C18" s="953"/>
      <c r="D18" s="953"/>
      <c r="E18" s="953"/>
      <c r="F18" s="953"/>
      <c r="G18" s="953"/>
      <c r="H18" s="953"/>
      <c r="I18" s="953"/>
      <c r="J18" s="953"/>
    </row>
    <row r="19" spans="1:10">
      <c r="A19" s="195"/>
      <c r="B19" s="195"/>
      <c r="C19" s="195"/>
      <c r="D19" s="195"/>
      <c r="E19" s="195"/>
      <c r="F19" s="195"/>
      <c r="G19" s="195"/>
      <c r="H19" s="195"/>
      <c r="I19" s="195"/>
      <c r="J19" s="195"/>
    </row>
  </sheetData>
  <customSheetViews>
    <customSheetView guid="{17A61E15-CB34-4E45-B54C-4890B27A542F}" showGridLines="0">
      <selection activeCell="H1" sqref="H1"/>
      <pageMargins left="0.75" right="0.75" top="1" bottom="1" header="0.5" footer="0.5"/>
      <pageSetup paperSize="9" orientation="portrait" r:id="rId1"/>
      <headerFooter alignWithMargins="0"/>
    </customSheetView>
  </customSheetViews>
  <mergeCells count="6">
    <mergeCell ref="A18:J18"/>
    <mergeCell ref="A4:A5"/>
    <mergeCell ref="H4:H5"/>
    <mergeCell ref="B5:G5"/>
    <mergeCell ref="A16:J16"/>
    <mergeCell ref="A17:H17"/>
  </mergeCells>
  <phoneticPr fontId="6" type="noConversion"/>
  <hyperlinks>
    <hyperlink ref="J1" location="'Spis tablic_Contents'!A1" display="&lt; POWRÓT"/>
    <hyperlink ref="J2" location="'Spis tablic_Contents'!A1" display="&lt; BACK"/>
  </hyperlinks>
  <pageMargins left="0.75" right="0.75" top="1" bottom="1" header="0.5" footer="0.5"/>
  <pageSetup paperSize="9" scale="99" orientation="landscape" r:id="rId2"/>
  <headerFooter alignWithMargins="0"/>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3"/>
  <sheetViews>
    <sheetView showGridLines="0" zoomScaleNormal="100" zoomScaleSheetLayoutView="80" workbookViewId="0">
      <pane ySplit="5" topLeftCell="A54" activePane="bottomLeft" state="frozen"/>
      <selection activeCell="H35" sqref="H35"/>
      <selection pane="bottomLeft" activeCell="C81" sqref="C81"/>
    </sheetView>
  </sheetViews>
  <sheetFormatPr defaultColWidth="9.140625" defaultRowHeight="12"/>
  <cols>
    <col min="1" max="1" width="46.7109375" style="31" customWidth="1"/>
    <col min="2" max="9" width="10.5703125" style="31" customWidth="1"/>
    <col min="10" max="10" width="9.140625" style="31"/>
    <col min="11" max="11" width="12.5703125" style="31" customWidth="1"/>
    <col min="12" max="16384" width="9.140625" style="31"/>
  </cols>
  <sheetData>
    <row r="1" spans="1:13" ht="14.25" customHeight="1">
      <c r="A1" s="197" t="s">
        <v>1404</v>
      </c>
      <c r="B1" s="197"/>
      <c r="C1" s="197"/>
      <c r="D1" s="197"/>
      <c r="E1" s="197"/>
      <c r="F1" s="197"/>
      <c r="G1" s="197"/>
      <c r="H1" s="197"/>
      <c r="I1" s="197"/>
      <c r="K1" s="2" t="s">
        <v>502</v>
      </c>
      <c r="L1" s="1"/>
    </row>
    <row r="2" spans="1:13" ht="14.25" customHeight="1">
      <c r="A2" s="114" t="s">
        <v>1405</v>
      </c>
      <c r="B2" s="106"/>
      <c r="C2" s="106"/>
      <c r="D2" s="106"/>
      <c r="E2" s="106"/>
      <c r="F2" s="106"/>
      <c r="G2" s="106"/>
      <c r="H2" s="106"/>
      <c r="I2" s="106"/>
      <c r="J2" s="63"/>
      <c r="K2" s="65" t="s">
        <v>503</v>
      </c>
      <c r="L2" s="62"/>
      <c r="M2" s="63"/>
    </row>
    <row r="3" spans="1:13" ht="5.0999999999999996" customHeight="1">
      <c r="A3" s="166"/>
      <c r="B3" s="166"/>
      <c r="C3" s="167"/>
      <c r="D3" s="167"/>
      <c r="E3" s="167"/>
      <c r="F3" s="167"/>
      <c r="G3" s="167"/>
      <c r="H3" s="167"/>
      <c r="I3" s="167"/>
      <c r="K3" s="3"/>
      <c r="L3" s="1"/>
    </row>
    <row r="4" spans="1:13" ht="45" customHeight="1">
      <c r="A4" s="942" t="s">
        <v>914</v>
      </c>
      <c r="B4" s="683" t="s">
        <v>924</v>
      </c>
      <c r="C4" s="677" t="s">
        <v>2232</v>
      </c>
      <c r="D4" s="677" t="s">
        <v>925</v>
      </c>
      <c r="E4" s="677" t="s">
        <v>926</v>
      </c>
      <c r="F4" s="677" t="s">
        <v>2233</v>
      </c>
      <c r="G4" s="683" t="s">
        <v>927</v>
      </c>
      <c r="H4" s="678" t="s">
        <v>928</v>
      </c>
      <c r="I4" s="677" t="s">
        <v>929</v>
      </c>
    </row>
    <row r="5" spans="1:13" ht="33.75" customHeight="1">
      <c r="A5" s="944"/>
      <c r="B5" s="947" t="s">
        <v>2231</v>
      </c>
      <c r="C5" s="952"/>
      <c r="D5" s="952"/>
      <c r="E5" s="952"/>
      <c r="F5" s="952"/>
      <c r="G5" s="952"/>
      <c r="H5" s="952"/>
      <c r="I5" s="916"/>
    </row>
    <row r="6" spans="1:13" s="676" customFormat="1" ht="14.25" customHeight="1">
      <c r="A6" s="729" t="s">
        <v>359</v>
      </c>
      <c r="B6" s="690">
        <f t="shared" ref="B6:I6" si="0">B8+B19+B21+B33+B41+B43+B55+B57</f>
        <v>16.307798512888589</v>
      </c>
      <c r="C6" s="690">
        <f t="shared" si="0"/>
        <v>36.725620079392876</v>
      </c>
      <c r="D6" s="690">
        <f t="shared" si="0"/>
        <v>425.07065894587032</v>
      </c>
      <c r="E6" s="690">
        <f t="shared" si="0"/>
        <v>8.6191256192999077</v>
      </c>
      <c r="F6" s="690">
        <f t="shared" si="0"/>
        <v>203.5260201071433</v>
      </c>
      <c r="G6" s="690">
        <f t="shared" si="0"/>
        <v>77.851445502543427</v>
      </c>
      <c r="H6" s="731">
        <f t="shared" si="0"/>
        <v>276.44190037193835</v>
      </c>
      <c r="I6" s="732">
        <f t="shared" si="0"/>
        <v>7.853144229264136</v>
      </c>
    </row>
    <row r="7" spans="1:13" s="676" customFormat="1" ht="14.25" customHeight="1">
      <c r="A7" s="133" t="s">
        <v>398</v>
      </c>
      <c r="B7" s="693"/>
      <c r="C7" s="693"/>
      <c r="D7" s="693"/>
      <c r="E7" s="692"/>
      <c r="F7" s="692"/>
      <c r="G7" s="692"/>
      <c r="H7" s="692"/>
      <c r="I7" s="696"/>
    </row>
    <row r="8" spans="1:13" s="676" customFormat="1" ht="14.25" customHeight="1">
      <c r="A8" s="487" t="s">
        <v>567</v>
      </c>
      <c r="B8" s="694">
        <f>SUM(B12:B16)</f>
        <v>4.9000212964136338</v>
      </c>
      <c r="C8" s="694">
        <f t="shared" ref="C8:I8" si="1">SUM(C12:C16)</f>
        <v>6.4542096120808949</v>
      </c>
      <c r="D8" s="694">
        <f t="shared" si="1"/>
        <v>101.70765523708727</v>
      </c>
      <c r="E8" s="694">
        <f t="shared" si="1"/>
        <v>1.5436152997263928</v>
      </c>
      <c r="F8" s="694">
        <f t="shared" si="1"/>
        <v>18.721381645267087</v>
      </c>
      <c r="G8" s="694">
        <f t="shared" si="1"/>
        <v>30.533791895970879</v>
      </c>
      <c r="H8" s="694">
        <f t="shared" si="1"/>
        <v>26.260660743716617</v>
      </c>
      <c r="I8" s="696">
        <f t="shared" si="1"/>
        <v>4.4914024281633562</v>
      </c>
    </row>
    <row r="9" spans="1:13" s="676" customFormat="1" ht="14.25" customHeight="1">
      <c r="A9" s="120" t="s">
        <v>568</v>
      </c>
      <c r="B9" s="699"/>
      <c r="C9" s="699"/>
      <c r="D9" s="699"/>
      <c r="E9" s="699"/>
      <c r="F9" s="699"/>
      <c r="G9" s="699"/>
      <c r="H9" s="699"/>
      <c r="I9" s="691"/>
    </row>
    <row r="10" spans="1:13" s="676" customFormat="1" ht="14.25" customHeight="1">
      <c r="A10" s="311" t="s">
        <v>70</v>
      </c>
      <c r="B10" s="699"/>
      <c r="C10" s="699"/>
      <c r="D10" s="699"/>
      <c r="E10" s="699"/>
      <c r="F10" s="699"/>
      <c r="G10" s="699"/>
      <c r="H10" s="699"/>
      <c r="I10" s="691"/>
    </row>
    <row r="11" spans="1:13" s="676" customFormat="1" ht="14.25" customHeight="1">
      <c r="A11" s="1119" t="s">
        <v>71</v>
      </c>
      <c r="B11" s="699"/>
      <c r="C11" s="699"/>
      <c r="D11" s="699"/>
      <c r="E11" s="699"/>
      <c r="F11" s="699"/>
      <c r="G11" s="699"/>
      <c r="H11" s="699"/>
      <c r="I11" s="691"/>
    </row>
    <row r="12" spans="1:13" s="676" customFormat="1" ht="14.25" customHeight="1">
      <c r="A12" s="123" t="s">
        <v>1154</v>
      </c>
      <c r="B12" s="692">
        <v>4.4034325591085777</v>
      </c>
      <c r="C12" s="692">
        <v>5.7723166064112696</v>
      </c>
      <c r="D12" s="692">
        <v>97.595032544162265</v>
      </c>
      <c r="E12" s="692">
        <v>0.98594097712303408</v>
      </c>
      <c r="F12" s="692">
        <v>17.085548974227656</v>
      </c>
      <c r="G12" s="692">
        <v>19.337441854939165</v>
      </c>
      <c r="H12" s="692">
        <v>24.891020622586876</v>
      </c>
      <c r="I12" s="691">
        <v>4.4351520267254871</v>
      </c>
    </row>
    <row r="13" spans="1:13" s="676" customFormat="1" ht="14.25" customHeight="1">
      <c r="A13" s="132" t="s">
        <v>1155</v>
      </c>
      <c r="B13" s="692"/>
      <c r="C13" s="692"/>
      <c r="D13" s="692"/>
      <c r="E13" s="692"/>
      <c r="F13" s="692"/>
      <c r="G13" s="692"/>
      <c r="H13" s="692"/>
      <c r="I13" s="691"/>
    </row>
    <row r="14" spans="1:13" s="676" customFormat="1" ht="14.25" customHeight="1">
      <c r="A14" s="123" t="s">
        <v>379</v>
      </c>
      <c r="B14" s="692">
        <v>0.40996431267843281</v>
      </c>
      <c r="C14" s="692">
        <v>0.58085872662782001</v>
      </c>
      <c r="D14" s="692">
        <v>1.0766448082951081</v>
      </c>
      <c r="E14" s="692">
        <v>0.43688909545444304</v>
      </c>
      <c r="F14" s="692">
        <v>1.2094689047197456</v>
      </c>
      <c r="G14" s="692">
        <v>10.752695836104857</v>
      </c>
      <c r="H14" s="692">
        <v>0.61971778463666627</v>
      </c>
      <c r="I14" s="703">
        <v>1.4694460359616449E-2</v>
      </c>
    </row>
    <row r="15" spans="1:13" s="676" customFormat="1" ht="14.25" customHeight="1">
      <c r="A15" s="132" t="s">
        <v>380</v>
      </c>
      <c r="B15" s="692"/>
      <c r="C15" s="692"/>
      <c r="D15" s="692"/>
      <c r="E15" s="692"/>
      <c r="F15" s="692"/>
      <c r="G15" s="692"/>
      <c r="H15" s="692"/>
      <c r="I15" s="703"/>
    </row>
    <row r="16" spans="1:13" s="676" customFormat="1" ht="14.25" customHeight="1">
      <c r="A16" s="485" t="s">
        <v>1193</v>
      </c>
      <c r="B16" s="692">
        <v>8.6624424626623397E-2</v>
      </c>
      <c r="C16" s="692">
        <v>0.10103427904180473</v>
      </c>
      <c r="D16" s="692">
        <v>3.0359778846298933</v>
      </c>
      <c r="E16" s="692">
        <v>0.12078522714891564</v>
      </c>
      <c r="F16" s="692">
        <v>0.42636376631968353</v>
      </c>
      <c r="G16" s="692">
        <v>0.44365420492685992</v>
      </c>
      <c r="H16" s="692">
        <v>0.74992233649307383</v>
      </c>
      <c r="I16" s="703">
        <v>4.1555941078252806E-2</v>
      </c>
    </row>
    <row r="17" spans="1:11" s="676" customFormat="1" ht="14.25" customHeight="1">
      <c r="A17" s="486" t="s">
        <v>1185</v>
      </c>
      <c r="B17" s="699"/>
      <c r="C17" s="699"/>
      <c r="D17" s="699"/>
      <c r="E17" s="699"/>
      <c r="F17" s="699"/>
      <c r="G17" s="699"/>
      <c r="H17" s="699"/>
      <c r="I17" s="703"/>
    </row>
    <row r="18" spans="1:11" s="676" customFormat="1" ht="14.25" customHeight="1">
      <c r="A18" s="132" t="s">
        <v>1156</v>
      </c>
      <c r="B18" s="699"/>
      <c r="C18" s="699"/>
      <c r="D18" s="699"/>
      <c r="E18" s="699"/>
      <c r="F18" s="699"/>
      <c r="G18" s="699"/>
      <c r="H18" s="699"/>
      <c r="I18" s="703"/>
    </row>
    <row r="19" spans="1:11" s="676" customFormat="1" ht="14.25" customHeight="1">
      <c r="A19" s="488" t="s">
        <v>384</v>
      </c>
      <c r="B19" s="694">
        <v>2.0023450257743076</v>
      </c>
      <c r="C19" s="694">
        <v>4.4458689759492769</v>
      </c>
      <c r="D19" s="694">
        <v>121.03290084200003</v>
      </c>
      <c r="E19" s="694">
        <v>1.2027356467096444</v>
      </c>
      <c r="F19" s="694">
        <v>12.124510237641879</v>
      </c>
      <c r="G19" s="694">
        <v>12.111470032044265</v>
      </c>
      <c r="H19" s="694">
        <v>22.357178988433539</v>
      </c>
      <c r="I19" s="733">
        <v>0.47204150087245245</v>
      </c>
    </row>
    <row r="20" spans="1:11" s="676" customFormat="1" ht="14.25" customHeight="1">
      <c r="A20" s="1118" t="s">
        <v>385</v>
      </c>
      <c r="B20" s="707"/>
      <c r="C20" s="200"/>
      <c r="D20" s="707"/>
      <c r="E20" s="200"/>
      <c r="F20" s="707"/>
      <c r="G20" s="200"/>
      <c r="H20" s="707"/>
      <c r="I20" s="200"/>
    </row>
    <row r="21" spans="1:11" s="676" customFormat="1" ht="14.25" customHeight="1">
      <c r="A21" s="488" t="s">
        <v>1148</v>
      </c>
      <c r="B21" s="706">
        <f t="shared" ref="B21:I21" si="2">SUM(B23:B31)</f>
        <v>0.10844222700072997</v>
      </c>
      <c r="C21" s="706">
        <f t="shared" si="2"/>
        <v>3.5628094125271614</v>
      </c>
      <c r="D21" s="706">
        <f t="shared" si="2"/>
        <v>27.733159376932935</v>
      </c>
      <c r="E21" s="706">
        <f t="shared" si="2"/>
        <v>4.5725052341502877E-2</v>
      </c>
      <c r="F21" s="706">
        <f t="shared" si="2"/>
        <v>75.299439112782636</v>
      </c>
      <c r="G21" s="706">
        <f t="shared" si="2"/>
        <v>0.56657249434042545</v>
      </c>
      <c r="H21" s="706">
        <f t="shared" si="2"/>
        <v>9.5064942560540242</v>
      </c>
      <c r="I21" s="733">
        <f t="shared" si="2"/>
        <v>0.10557680064194033</v>
      </c>
    </row>
    <row r="22" spans="1:11" s="676" customFormat="1" ht="14.25" customHeight="1">
      <c r="A22" s="311" t="s">
        <v>1148</v>
      </c>
      <c r="B22" s="707"/>
      <c r="C22" s="707"/>
      <c r="D22" s="707"/>
      <c r="E22" s="707"/>
      <c r="F22" s="707"/>
      <c r="G22" s="707"/>
      <c r="H22" s="707"/>
      <c r="I22" s="733"/>
    </row>
    <row r="23" spans="1:11" s="676" customFormat="1" ht="14.25" customHeight="1">
      <c r="A23" s="730" t="s">
        <v>1401</v>
      </c>
      <c r="B23" s="198">
        <v>0</v>
      </c>
      <c r="C23" s="198">
        <v>0</v>
      </c>
      <c r="D23" s="198">
        <v>0</v>
      </c>
      <c r="E23" s="198">
        <v>0</v>
      </c>
      <c r="F23" s="198">
        <v>0</v>
      </c>
      <c r="G23" s="198">
        <v>0</v>
      </c>
      <c r="H23" s="198">
        <v>0.30224880000000004</v>
      </c>
      <c r="I23" s="734">
        <v>0</v>
      </c>
    </row>
    <row r="24" spans="1:11" s="676" customFormat="1" ht="14.25" customHeight="1">
      <c r="A24" s="1117" t="s">
        <v>2230</v>
      </c>
      <c r="B24" s="707"/>
      <c r="C24" s="707"/>
      <c r="D24" s="707"/>
      <c r="E24" s="707"/>
      <c r="F24" s="707"/>
      <c r="G24" s="707"/>
      <c r="H24" s="707"/>
      <c r="I24" s="703"/>
    </row>
    <row r="25" spans="1:11" s="676" customFormat="1" ht="14.25" customHeight="1">
      <c r="A25" s="123" t="s">
        <v>386</v>
      </c>
      <c r="B25" s="707">
        <v>0.10832033126488123</v>
      </c>
      <c r="C25" s="707">
        <v>3.5576117028573502</v>
      </c>
      <c r="D25" s="707">
        <v>27.72361627485747</v>
      </c>
      <c r="E25" s="707">
        <v>4.4841514473578516E-2</v>
      </c>
      <c r="F25" s="707">
        <v>75.153806106593962</v>
      </c>
      <c r="G25" s="707">
        <v>0.55763887094420705</v>
      </c>
      <c r="H25" s="707">
        <v>9.2034353811578029</v>
      </c>
      <c r="I25" s="703">
        <v>0.10548537884005378</v>
      </c>
    </row>
    <row r="26" spans="1:11" s="676" customFormat="1" ht="14.25" customHeight="1">
      <c r="A26" s="132" t="s">
        <v>387</v>
      </c>
      <c r="B26" s="707"/>
      <c r="C26" s="707"/>
      <c r="D26" s="707"/>
      <c r="E26" s="707"/>
      <c r="F26" s="707"/>
      <c r="G26" s="707"/>
      <c r="H26" s="707"/>
      <c r="I26" s="703"/>
    </row>
    <row r="27" spans="1:11" s="676" customFormat="1" ht="14.25" customHeight="1">
      <c r="A27" s="123" t="s">
        <v>1157</v>
      </c>
      <c r="B27" s="198">
        <v>0</v>
      </c>
      <c r="C27" s="707">
        <v>5.0453399999999997E-3</v>
      </c>
      <c r="D27" s="707">
        <v>5.8862300000000001E-3</v>
      </c>
      <c r="E27" s="707">
        <v>8.4089000000000006E-4</v>
      </c>
      <c r="F27" s="707">
        <v>0.1429513</v>
      </c>
      <c r="G27" s="707">
        <v>5.8862300000000001E-3</v>
      </c>
      <c r="H27" s="198">
        <v>0</v>
      </c>
      <c r="I27" s="734">
        <v>0</v>
      </c>
    </row>
    <row r="28" spans="1:11" s="676" customFormat="1" ht="14.25" customHeight="1">
      <c r="A28" s="132" t="s">
        <v>1158</v>
      </c>
      <c r="B28" s="707"/>
      <c r="C28" s="707"/>
      <c r="D28" s="707"/>
      <c r="E28" s="707"/>
      <c r="F28" s="707"/>
      <c r="G28" s="707"/>
      <c r="H28" s="198"/>
      <c r="I28" s="734"/>
      <c r="K28" s="200"/>
    </row>
    <row r="29" spans="1:11" s="676" customFormat="1" ht="14.25" customHeight="1">
      <c r="A29" s="123" t="s">
        <v>1159</v>
      </c>
      <c r="B29" s="707">
        <v>1.2189573584873488E-4</v>
      </c>
      <c r="C29" s="707">
        <v>1.5236966981091861E-4</v>
      </c>
      <c r="D29" s="707">
        <v>3.6568720754620457E-3</v>
      </c>
      <c r="E29" s="707">
        <v>4.2647867924367433E-5</v>
      </c>
      <c r="F29" s="707">
        <v>2.6817061886721671E-3</v>
      </c>
      <c r="G29" s="707">
        <v>3.0473933962183717E-3</v>
      </c>
      <c r="H29" s="707">
        <v>8.1007489622263455E-4</v>
      </c>
      <c r="I29" s="703">
        <v>9.1421801886551143E-5</v>
      </c>
    </row>
    <row r="30" spans="1:11" s="676" customFormat="1" ht="14.25" customHeight="1">
      <c r="A30" s="132" t="s">
        <v>1160</v>
      </c>
      <c r="B30" s="707"/>
      <c r="C30" s="707"/>
      <c r="D30" s="707"/>
      <c r="E30" s="707"/>
      <c r="F30" s="707"/>
      <c r="G30" s="707"/>
      <c r="H30" s="707"/>
      <c r="I30" s="733"/>
    </row>
    <row r="31" spans="1:11" s="676" customFormat="1" ht="14.25" customHeight="1">
      <c r="A31" s="123" t="s">
        <v>1161</v>
      </c>
      <c r="B31" s="198">
        <v>0</v>
      </c>
      <c r="C31" s="198">
        <v>0</v>
      </c>
      <c r="D31" s="198">
        <v>0</v>
      </c>
      <c r="E31" s="198">
        <v>0</v>
      </c>
      <c r="F31" s="198">
        <v>0</v>
      </c>
      <c r="G31" s="198">
        <v>0</v>
      </c>
      <c r="H31" s="198">
        <v>0</v>
      </c>
      <c r="I31" s="734">
        <v>0</v>
      </c>
    </row>
    <row r="32" spans="1:11" s="676" customFormat="1" ht="14.25" customHeight="1">
      <c r="A32" s="132" t="s">
        <v>1162</v>
      </c>
      <c r="B32" s="707"/>
      <c r="C32" s="200"/>
      <c r="D32" s="707"/>
      <c r="E32" s="200"/>
      <c r="F32" s="707"/>
      <c r="G32" s="200"/>
      <c r="H32" s="707"/>
      <c r="I32" s="200"/>
    </row>
    <row r="33" spans="1:9" s="676" customFormat="1" ht="14.25" customHeight="1">
      <c r="A33" s="488" t="s">
        <v>1163</v>
      </c>
      <c r="B33" s="694">
        <f>SUM(B35:B39)</f>
        <v>2.9382784857762925</v>
      </c>
      <c r="C33" s="694">
        <f t="shared" ref="C33:I33" si="3">SUM(C35:C39)</f>
        <v>6.1589805633944428</v>
      </c>
      <c r="D33" s="694">
        <f t="shared" si="3"/>
        <v>83.346892122404967</v>
      </c>
      <c r="E33" s="694">
        <f t="shared" si="3"/>
        <v>0.94440188802439751</v>
      </c>
      <c r="F33" s="694">
        <f t="shared" si="3"/>
        <v>41.511170964699033</v>
      </c>
      <c r="G33" s="694">
        <f t="shared" si="3"/>
        <v>15.38288973290758</v>
      </c>
      <c r="H33" s="694">
        <f t="shared" si="3"/>
        <v>49.235803776616848</v>
      </c>
      <c r="I33" s="733">
        <f t="shared" si="3"/>
        <v>0.74087788230243479</v>
      </c>
    </row>
    <row r="34" spans="1:9" s="676" customFormat="1" ht="14.25" customHeight="1">
      <c r="A34" s="311" t="s">
        <v>1164</v>
      </c>
      <c r="B34" s="692"/>
      <c r="C34" s="692"/>
      <c r="D34" s="692"/>
      <c r="E34" s="692"/>
      <c r="F34" s="692"/>
      <c r="G34" s="692"/>
      <c r="H34" s="692"/>
      <c r="I34" s="703"/>
    </row>
    <row r="35" spans="1:9" s="676" customFormat="1" ht="14.25" customHeight="1">
      <c r="A35" s="123" t="s">
        <v>128</v>
      </c>
      <c r="B35" s="692">
        <v>0.24056578170848947</v>
      </c>
      <c r="C35" s="692">
        <v>0.65165901292730954</v>
      </c>
      <c r="D35" s="692">
        <v>6.7631355944810867</v>
      </c>
      <c r="E35" s="692">
        <v>7.8393448113246292E-2</v>
      </c>
      <c r="F35" s="692">
        <v>3.9326460015271052</v>
      </c>
      <c r="G35" s="692">
        <v>3.1244098359935824</v>
      </c>
      <c r="H35" s="692">
        <v>5.1222705728481079</v>
      </c>
      <c r="I35" s="703">
        <v>9.4495107527042876E-2</v>
      </c>
    </row>
    <row r="36" spans="1:9" s="676" customFormat="1" ht="14.25" customHeight="1">
      <c r="A36" s="132" t="s">
        <v>381</v>
      </c>
      <c r="B36" s="694"/>
      <c r="C36" s="694"/>
      <c r="D36" s="694"/>
      <c r="E36" s="694"/>
      <c r="F36" s="694"/>
      <c r="G36" s="694"/>
      <c r="H36" s="694"/>
      <c r="I36" s="733"/>
    </row>
    <row r="37" spans="1:9" s="676" customFormat="1" ht="14.25" customHeight="1">
      <c r="A37" s="123" t="s">
        <v>129</v>
      </c>
      <c r="B37" s="692">
        <v>2.29206392453208</v>
      </c>
      <c r="C37" s="692">
        <v>4.6621871729650568</v>
      </c>
      <c r="D37" s="692">
        <v>65.150394401137262</v>
      </c>
      <c r="E37" s="692">
        <v>0.7195850642250825</v>
      </c>
      <c r="F37" s="692">
        <v>27.7443282153829</v>
      </c>
      <c r="G37" s="692">
        <v>9.787610990834013</v>
      </c>
      <c r="H37" s="692">
        <v>36.032593477564546</v>
      </c>
      <c r="I37" s="703">
        <v>0.50467039468329999</v>
      </c>
    </row>
    <row r="38" spans="1:9" s="676" customFormat="1" ht="14.25" customHeight="1">
      <c r="A38" s="132" t="s">
        <v>382</v>
      </c>
      <c r="B38" s="694"/>
      <c r="C38" s="694"/>
      <c r="D38" s="694"/>
      <c r="E38" s="694"/>
      <c r="F38" s="694"/>
      <c r="G38" s="694"/>
      <c r="H38" s="694"/>
      <c r="I38" s="733"/>
    </row>
    <row r="39" spans="1:9" s="676" customFormat="1" ht="14.25" customHeight="1">
      <c r="A39" s="123" t="s">
        <v>130</v>
      </c>
      <c r="B39" s="692">
        <v>0.40564877953572265</v>
      </c>
      <c r="C39" s="692">
        <v>0.84513437750207643</v>
      </c>
      <c r="D39" s="692">
        <v>11.433362126786616</v>
      </c>
      <c r="E39" s="692">
        <v>0.1464233756860687</v>
      </c>
      <c r="F39" s="692">
        <v>9.8341967477890275</v>
      </c>
      <c r="G39" s="692">
        <v>2.4708689060799851</v>
      </c>
      <c r="H39" s="692">
        <v>8.0809397262041909</v>
      </c>
      <c r="I39" s="703">
        <v>0.14171238009209197</v>
      </c>
    </row>
    <row r="40" spans="1:9" s="676" customFormat="1" ht="14.25" customHeight="1">
      <c r="A40" s="132" t="s">
        <v>383</v>
      </c>
      <c r="B40" s="708"/>
      <c r="C40" s="708"/>
      <c r="D40" s="708"/>
      <c r="E40" s="708"/>
      <c r="F40" s="708"/>
      <c r="G40" s="708"/>
      <c r="H40" s="735"/>
      <c r="I40" s="736"/>
    </row>
    <row r="41" spans="1:9" s="676" customFormat="1" ht="14.25" customHeight="1">
      <c r="A41" s="488" t="s">
        <v>1165</v>
      </c>
      <c r="B41" s="710">
        <v>0.25453402150000004</v>
      </c>
      <c r="C41" s="710">
        <v>1.6543631345000001</v>
      </c>
      <c r="D41" s="710">
        <v>1.97540644045</v>
      </c>
      <c r="E41" s="710">
        <v>0.20103736750000001</v>
      </c>
      <c r="F41" s="710">
        <v>0.56659783650000006</v>
      </c>
      <c r="G41" s="710">
        <v>1.0837955404499999</v>
      </c>
      <c r="H41" s="710">
        <v>3.5267460245</v>
      </c>
      <c r="I41" s="711">
        <v>0.24561791250000004</v>
      </c>
    </row>
    <row r="42" spans="1:9" s="676" customFormat="1" ht="14.25" customHeight="1">
      <c r="A42" s="311" t="s">
        <v>1189</v>
      </c>
      <c r="B42" s="712"/>
      <c r="C42" s="712"/>
      <c r="D42" s="712"/>
      <c r="E42" s="712"/>
      <c r="F42" s="712"/>
      <c r="G42" s="712"/>
      <c r="H42" s="712"/>
      <c r="I42" s="737"/>
    </row>
    <row r="43" spans="1:9" s="676" customFormat="1" ht="14.25" customHeight="1">
      <c r="A43" s="488" t="s">
        <v>586</v>
      </c>
      <c r="B43" s="694">
        <f>SUM(B45:B53)</f>
        <v>5.9692816989724218</v>
      </c>
      <c r="C43" s="694">
        <f t="shared" ref="C43:I43" si="4">SUM(C45:C53)</f>
        <v>14.440245667919909</v>
      </c>
      <c r="D43" s="694">
        <f t="shared" si="4"/>
        <v>83.975174696013084</v>
      </c>
      <c r="E43" s="694">
        <f t="shared" si="4"/>
        <v>4.6082299192871528</v>
      </c>
      <c r="F43" s="694">
        <f t="shared" si="4"/>
        <v>55.19920774099532</v>
      </c>
      <c r="G43" s="694">
        <f t="shared" si="4"/>
        <v>18.124203237001066</v>
      </c>
      <c r="H43" s="694">
        <f t="shared" si="4"/>
        <v>165.04541728167979</v>
      </c>
      <c r="I43" s="733">
        <f t="shared" si="4"/>
        <v>1.4803715068197274</v>
      </c>
    </row>
    <row r="44" spans="1:9" s="676" customFormat="1" ht="14.25" customHeight="1">
      <c r="A44" s="311" t="s">
        <v>574</v>
      </c>
      <c r="B44" s="11"/>
      <c r="C44" s="11"/>
      <c r="D44" s="11"/>
      <c r="E44" s="11"/>
      <c r="F44" s="11"/>
      <c r="G44" s="11"/>
      <c r="H44" s="11"/>
      <c r="I44" s="225"/>
    </row>
    <row r="45" spans="1:9" s="676" customFormat="1" ht="14.25" customHeight="1">
      <c r="A45" s="123" t="s">
        <v>1167</v>
      </c>
      <c r="B45" s="714">
        <v>0.93991011999999996</v>
      </c>
      <c r="C45" s="714">
        <v>2.8669866799999997</v>
      </c>
      <c r="D45" s="714">
        <v>5.0803815999999999</v>
      </c>
      <c r="E45" s="714">
        <v>0.49618030400000002</v>
      </c>
      <c r="F45" s="714">
        <v>2.442776E-2</v>
      </c>
      <c r="G45" s="714">
        <v>3.4450972000000002</v>
      </c>
      <c r="H45" s="714">
        <v>10.344401999999999</v>
      </c>
      <c r="I45" s="738">
        <v>0.38938904000000002</v>
      </c>
    </row>
    <row r="46" spans="1:9" s="676" customFormat="1" ht="14.25" customHeight="1">
      <c r="A46" s="132" t="s">
        <v>1168</v>
      </c>
      <c r="B46" s="11"/>
      <c r="C46" s="11"/>
      <c r="D46" s="11"/>
      <c r="E46" s="11"/>
      <c r="F46" s="11"/>
      <c r="G46" s="11"/>
      <c r="H46" s="11"/>
      <c r="I46" s="225"/>
    </row>
    <row r="47" spans="1:9" s="676" customFormat="1" ht="14.25" customHeight="1">
      <c r="A47" s="123" t="s">
        <v>1169</v>
      </c>
      <c r="B47" s="714">
        <v>0</v>
      </c>
      <c r="C47" s="714">
        <v>0</v>
      </c>
      <c r="D47" s="714">
        <v>0</v>
      </c>
      <c r="E47" s="714">
        <v>0.2540172</v>
      </c>
      <c r="F47" s="714">
        <v>0</v>
      </c>
      <c r="G47" s="714">
        <v>0</v>
      </c>
      <c r="H47" s="714">
        <v>0</v>
      </c>
      <c r="I47" s="738">
        <v>0</v>
      </c>
    </row>
    <row r="48" spans="1:9" s="676" customFormat="1" ht="14.25" customHeight="1">
      <c r="A48" s="132" t="s">
        <v>47</v>
      </c>
      <c r="B48" s="11"/>
      <c r="C48" s="11"/>
      <c r="D48" s="11"/>
      <c r="E48" s="11"/>
      <c r="F48" s="11"/>
      <c r="G48" s="11"/>
      <c r="H48" s="11"/>
      <c r="I48" s="225"/>
    </row>
    <row r="49" spans="1:9" s="676" customFormat="1" ht="14.25" customHeight="1">
      <c r="A49" s="123" t="s">
        <v>1170</v>
      </c>
      <c r="B49" s="714">
        <v>5.0182239203839991</v>
      </c>
      <c r="C49" s="714">
        <v>10.685314630999999</v>
      </c>
      <c r="D49" s="714">
        <v>58.949655068911994</v>
      </c>
      <c r="E49" s="714">
        <v>3.4812683481760001</v>
      </c>
      <c r="F49" s="714">
        <v>20.724659117399998</v>
      </c>
      <c r="G49" s="714">
        <v>13.040352162</v>
      </c>
      <c r="H49" s="714">
        <v>148.40948555860001</v>
      </c>
      <c r="I49" s="738">
        <v>1.0903067769269998</v>
      </c>
    </row>
    <row r="50" spans="1:9" s="676" customFormat="1" ht="14.25" customHeight="1">
      <c r="A50" s="132" t="s">
        <v>1171</v>
      </c>
      <c r="B50" s="714"/>
      <c r="C50" s="714"/>
      <c r="D50" s="714"/>
      <c r="E50" s="714"/>
      <c r="F50" s="714"/>
      <c r="G50" s="714"/>
      <c r="H50" s="714"/>
      <c r="I50" s="738"/>
    </row>
    <row r="51" spans="1:9" s="676" customFormat="1" ht="14.25" customHeight="1">
      <c r="A51" s="123" t="s">
        <v>1172</v>
      </c>
      <c r="B51" s="714">
        <v>4.7131087500000004E-4</v>
      </c>
      <c r="C51" s="714">
        <v>0.76276974244813767</v>
      </c>
      <c r="D51" s="714">
        <v>17.766676537653741</v>
      </c>
      <c r="E51" s="714">
        <v>0.1800499374564328</v>
      </c>
      <c r="F51" s="714">
        <v>30.702963896700602</v>
      </c>
      <c r="G51" s="714">
        <v>1.3056368955537045</v>
      </c>
      <c r="H51" s="714">
        <v>1.3102036007332388E-3</v>
      </c>
      <c r="I51" s="738">
        <v>2.1494242559999999E-4</v>
      </c>
    </row>
    <row r="52" spans="1:9" s="676" customFormat="1" ht="14.25" customHeight="1">
      <c r="A52" s="132" t="s">
        <v>314</v>
      </c>
      <c r="B52" s="714"/>
      <c r="C52" s="714"/>
      <c r="D52" s="714"/>
      <c r="E52" s="714"/>
      <c r="F52" s="714"/>
      <c r="G52" s="714"/>
      <c r="H52" s="714"/>
      <c r="I52" s="738"/>
    </row>
    <row r="53" spans="1:9" s="676" customFormat="1" ht="14.25" customHeight="1">
      <c r="A53" s="484" t="s">
        <v>1194</v>
      </c>
      <c r="B53" s="714">
        <v>1.0676347713423013E-2</v>
      </c>
      <c r="C53" s="714">
        <v>0.125174614471772</v>
      </c>
      <c r="D53" s="714">
        <v>2.17846148944736</v>
      </c>
      <c r="E53" s="714">
        <v>0.19671412965471996</v>
      </c>
      <c r="F53" s="714">
        <v>3.7471569668947198</v>
      </c>
      <c r="G53" s="714">
        <v>0.33311697944736002</v>
      </c>
      <c r="H53" s="714">
        <v>6.2902195194790647</v>
      </c>
      <c r="I53" s="738">
        <v>4.6074746712768003E-4</v>
      </c>
    </row>
    <row r="54" spans="1:9" s="676" customFormat="1" ht="14.25" customHeight="1">
      <c r="A54" s="132" t="s">
        <v>2229</v>
      </c>
      <c r="B54" s="11"/>
      <c r="C54" s="11"/>
      <c r="D54" s="11"/>
      <c r="E54" s="11"/>
      <c r="F54" s="11"/>
      <c r="G54" s="11"/>
      <c r="H54" s="11"/>
      <c r="I54" s="225"/>
    </row>
    <row r="55" spans="1:9" s="676" customFormat="1" ht="14.25" customHeight="1">
      <c r="A55" s="488" t="s">
        <v>392</v>
      </c>
      <c r="B55" s="712">
        <v>9.6856675451295477E-5</v>
      </c>
      <c r="C55" s="712">
        <v>1.2107084431411935E-3</v>
      </c>
      <c r="D55" s="712">
        <v>8.4749591019883542E-3</v>
      </c>
      <c r="E55" s="712">
        <v>1.3317792874553126E-2</v>
      </c>
      <c r="F55" s="712">
        <v>1.1047714543663387E-3</v>
      </c>
      <c r="G55" s="712">
        <v>7.8696048804177568E-4</v>
      </c>
      <c r="H55" s="712">
        <v>1.6647241093191408E-3</v>
      </c>
      <c r="I55" s="737">
        <v>2.1187397754970885E-3</v>
      </c>
    </row>
    <row r="56" spans="1:9" s="676" customFormat="1" ht="14.25" customHeight="1">
      <c r="A56" s="298" t="s">
        <v>50</v>
      </c>
      <c r="B56" s="720"/>
      <c r="C56" s="720"/>
      <c r="D56" s="720"/>
      <c r="E56" s="720"/>
      <c r="F56" s="720"/>
      <c r="G56" s="720"/>
      <c r="H56" s="720"/>
      <c r="I56" s="739"/>
    </row>
    <row r="57" spans="1:9" s="676" customFormat="1" ht="14.25" customHeight="1">
      <c r="A57" s="488" t="s">
        <v>390</v>
      </c>
      <c r="B57" s="712">
        <f>SUM(B59:B67)</f>
        <v>0.13479890077575268</v>
      </c>
      <c r="C57" s="712">
        <f t="shared" ref="C57:I57" si="5">SUM(C59:C67)</f>
        <v>7.9320045780551345E-3</v>
      </c>
      <c r="D57" s="712">
        <f t="shared" si="5"/>
        <v>5.2909952718800213</v>
      </c>
      <c r="E57" s="712">
        <f t="shared" si="5"/>
        <v>6.0062652836266134E-2</v>
      </c>
      <c r="F57" s="712">
        <f t="shared" si="5"/>
        <v>0.10260779780296703</v>
      </c>
      <c r="G57" s="712">
        <f t="shared" si="5"/>
        <v>4.7935609341162602E-2</v>
      </c>
      <c r="H57" s="712">
        <f t="shared" si="5"/>
        <v>0.50793457682818677</v>
      </c>
      <c r="I57" s="737">
        <f t="shared" si="5"/>
        <v>0.31513745818872702</v>
      </c>
    </row>
    <row r="58" spans="1:9" s="676" customFormat="1" ht="14.25" customHeight="1">
      <c r="A58" s="298" t="s">
        <v>391</v>
      </c>
      <c r="B58" s="476"/>
      <c r="C58" s="476"/>
      <c r="D58" s="476"/>
      <c r="E58" s="476"/>
      <c r="F58" s="476"/>
      <c r="G58" s="476"/>
      <c r="H58" s="476"/>
      <c r="I58" s="740"/>
    </row>
    <row r="59" spans="1:9" s="676" customFormat="1" ht="14.25" customHeight="1">
      <c r="A59" s="124" t="s">
        <v>867</v>
      </c>
      <c r="B59" s="11"/>
      <c r="C59" s="11"/>
      <c r="D59" s="11"/>
      <c r="E59" s="11"/>
      <c r="F59" s="11"/>
      <c r="G59" s="11"/>
      <c r="H59" s="11"/>
      <c r="I59" s="225"/>
    </row>
    <row r="60" spans="1:9" s="676" customFormat="1" ht="14.25" customHeight="1">
      <c r="A60" s="135" t="s">
        <v>868</v>
      </c>
      <c r="B60" s="476"/>
      <c r="C60" s="476"/>
      <c r="D60" s="476"/>
      <c r="E60" s="476"/>
      <c r="F60" s="476"/>
      <c r="G60" s="476"/>
      <c r="H60" s="476"/>
      <c r="I60" s="740"/>
    </row>
    <row r="61" spans="1:9" s="676" customFormat="1" ht="14.25" customHeight="1">
      <c r="A61" s="125" t="s">
        <v>1177</v>
      </c>
      <c r="B61" s="714">
        <v>0</v>
      </c>
      <c r="C61" s="714">
        <v>0</v>
      </c>
      <c r="D61" s="714">
        <v>0</v>
      </c>
      <c r="E61" s="714">
        <v>0</v>
      </c>
      <c r="F61" s="714">
        <v>0</v>
      </c>
      <c r="G61" s="714">
        <v>0</v>
      </c>
      <c r="H61" s="714">
        <v>0</v>
      </c>
      <c r="I61" s="738">
        <v>0</v>
      </c>
    </row>
    <row r="62" spans="1:9" s="676" customFormat="1" ht="14.25" customHeight="1">
      <c r="A62" s="1116" t="s">
        <v>1192</v>
      </c>
      <c r="B62" s="714"/>
      <c r="C62" s="714"/>
      <c r="D62" s="714"/>
      <c r="E62" s="714"/>
      <c r="F62" s="714"/>
      <c r="G62" s="714"/>
      <c r="H62" s="714"/>
      <c r="I62" s="738"/>
    </row>
    <row r="63" spans="1:9" s="676" customFormat="1" ht="14.25" customHeight="1">
      <c r="A63" s="125" t="s">
        <v>1178</v>
      </c>
      <c r="B63" s="718">
        <v>0.13479890077575268</v>
      </c>
      <c r="C63" s="718">
        <v>7.9320045780551345E-3</v>
      </c>
      <c r="D63" s="718">
        <v>5.2909952718800213</v>
      </c>
      <c r="E63" s="718">
        <v>6.0062652836266134E-2</v>
      </c>
      <c r="F63" s="718">
        <v>0.10260779780296703</v>
      </c>
      <c r="G63" s="718">
        <v>4.7935609341162602E-2</v>
      </c>
      <c r="H63" s="741">
        <v>0.50793457682818677</v>
      </c>
      <c r="I63" s="742">
        <v>0.31513745818872702</v>
      </c>
    </row>
    <row r="64" spans="1:9" s="676" customFormat="1" ht="14.25" customHeight="1">
      <c r="A64" s="1116" t="s">
        <v>584</v>
      </c>
      <c r="B64" s="714"/>
      <c r="C64" s="714"/>
      <c r="D64" s="714"/>
      <c r="E64" s="714"/>
      <c r="F64" s="714"/>
      <c r="G64" s="714"/>
      <c r="H64" s="714"/>
      <c r="I64" s="738"/>
    </row>
    <row r="65" spans="1:9" s="676" customFormat="1" ht="14.25" customHeight="1">
      <c r="A65" s="125" t="s">
        <v>1179</v>
      </c>
      <c r="B65" s="714">
        <v>0</v>
      </c>
      <c r="C65" s="714">
        <v>0</v>
      </c>
      <c r="D65" s="714">
        <v>0</v>
      </c>
      <c r="E65" s="714">
        <v>0</v>
      </c>
      <c r="F65" s="714">
        <v>0</v>
      </c>
      <c r="G65" s="714">
        <v>0</v>
      </c>
      <c r="H65" s="714">
        <v>0</v>
      </c>
      <c r="I65" s="738">
        <v>0</v>
      </c>
    </row>
    <row r="66" spans="1:9" s="676" customFormat="1" ht="14.25" customHeight="1">
      <c r="A66" s="1116" t="s">
        <v>1180</v>
      </c>
      <c r="B66" s="717"/>
      <c r="C66" s="717"/>
      <c r="D66" s="717"/>
      <c r="E66" s="717"/>
      <c r="F66" s="717"/>
      <c r="G66" s="717"/>
      <c r="H66" s="743"/>
      <c r="I66" s="704"/>
    </row>
    <row r="67" spans="1:9" ht="14.25" customHeight="1">
      <c r="A67" s="730" t="s">
        <v>1402</v>
      </c>
      <c r="B67" s="714">
        <v>0</v>
      </c>
      <c r="C67" s="714">
        <v>0</v>
      </c>
      <c r="D67" s="714">
        <v>0</v>
      </c>
      <c r="E67" s="714">
        <v>0</v>
      </c>
      <c r="F67" s="714">
        <v>0</v>
      </c>
      <c r="G67" s="714">
        <v>0</v>
      </c>
      <c r="H67" s="714">
        <v>0</v>
      </c>
      <c r="I67" s="738">
        <v>0</v>
      </c>
    </row>
    <row r="68" spans="1:9" ht="14.25" customHeight="1">
      <c r="A68" s="1115" t="s">
        <v>2228</v>
      </c>
      <c r="B68" s="11"/>
      <c r="C68" s="11"/>
      <c r="D68" s="11"/>
      <c r="E68" s="11"/>
      <c r="F68" s="11"/>
      <c r="G68" s="11"/>
      <c r="H68" s="11"/>
      <c r="I68" s="225"/>
    </row>
    <row r="69" spans="1:9" ht="6" customHeight="1">
      <c r="A69" s="122"/>
    </row>
    <row r="70" spans="1:9" ht="42.75" customHeight="1">
      <c r="A70" s="927" t="s">
        <v>1403</v>
      </c>
      <c r="B70" s="927"/>
      <c r="C70" s="927"/>
      <c r="D70" s="927"/>
      <c r="E70" s="927"/>
      <c r="F70" s="927"/>
      <c r="G70" s="927"/>
      <c r="H70" s="927"/>
      <c r="I70" s="927"/>
    </row>
    <row r="71" spans="1:9" ht="24" customHeight="1">
      <c r="A71" s="927" t="s">
        <v>1183</v>
      </c>
      <c r="B71" s="927"/>
      <c r="C71" s="927"/>
      <c r="D71" s="927"/>
      <c r="E71" s="927"/>
      <c r="F71" s="927"/>
      <c r="G71" s="927"/>
      <c r="H71" s="927"/>
      <c r="I71" s="927"/>
    </row>
    <row r="72" spans="1:9" ht="28.5" customHeight="1">
      <c r="A72" s="953" t="s">
        <v>1195</v>
      </c>
      <c r="B72" s="953"/>
      <c r="C72" s="953"/>
      <c r="D72" s="953"/>
      <c r="E72" s="953"/>
      <c r="F72" s="953"/>
      <c r="G72" s="953"/>
      <c r="H72" s="953"/>
      <c r="I72" s="953"/>
    </row>
    <row r="73" spans="1:9" ht="24" customHeight="1">
      <c r="A73" s="953" t="s">
        <v>1184</v>
      </c>
      <c r="B73" s="953"/>
      <c r="C73" s="953"/>
      <c r="D73" s="953"/>
      <c r="E73" s="953"/>
      <c r="F73" s="953"/>
      <c r="G73" s="953"/>
      <c r="H73" s="953"/>
      <c r="I73" s="953"/>
    </row>
  </sheetData>
  <customSheetViews>
    <customSheetView guid="{17A61E15-CB34-4E45-B54C-4890B27A542F}" showGridLines="0">
      <pane ySplit="5" topLeftCell="A6" activePane="bottomLeft" state="frozen"/>
      <selection pane="bottomLeft" activeCell="K1" sqref="K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6">
    <mergeCell ref="A70:I70"/>
    <mergeCell ref="A72:I72"/>
    <mergeCell ref="A71:I71"/>
    <mergeCell ref="A73:I73"/>
    <mergeCell ref="A4:A5"/>
    <mergeCell ref="B5:I5"/>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66" fitToHeight="0" orientation="portrait" r:id="rId2"/>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showGridLines="0" zoomScaleNormal="100" workbookViewId="0">
      <selection activeCell="B25" sqref="B25"/>
    </sheetView>
  </sheetViews>
  <sheetFormatPr defaultColWidth="9.140625" defaultRowHeight="12"/>
  <cols>
    <col min="1" max="1" width="30.42578125" style="31" customWidth="1"/>
    <col min="2" max="8" width="11.85546875" style="31" customWidth="1"/>
    <col min="9" max="9" width="9.140625" style="31"/>
    <col min="10" max="10" width="10.140625" style="31" customWidth="1"/>
    <col min="11" max="11" width="9.42578125" style="31" bestFit="1" customWidth="1"/>
    <col min="12" max="16384" width="9.140625" style="31"/>
  </cols>
  <sheetData>
    <row r="1" spans="1:12" ht="14.25" customHeight="1">
      <c r="A1" s="197" t="s">
        <v>1260</v>
      </c>
      <c r="B1" s="197"/>
      <c r="C1" s="197"/>
      <c r="D1" s="197"/>
      <c r="E1" s="197"/>
      <c r="F1" s="197"/>
      <c r="G1" s="197"/>
      <c r="H1" s="197"/>
      <c r="J1" s="2" t="s">
        <v>502</v>
      </c>
      <c r="K1" s="1"/>
    </row>
    <row r="2" spans="1:12" s="63" customFormat="1" ht="14.25" customHeight="1">
      <c r="A2" s="114" t="s">
        <v>1222</v>
      </c>
      <c r="B2" s="187"/>
      <c r="C2" s="187"/>
      <c r="D2" s="187"/>
      <c r="E2" s="187"/>
      <c r="F2" s="187"/>
      <c r="G2" s="187"/>
      <c r="H2" s="187"/>
      <c r="J2" s="65" t="s">
        <v>503</v>
      </c>
      <c r="K2" s="62"/>
    </row>
    <row r="3" spans="1:12" ht="5.0999999999999996" customHeight="1">
      <c r="A3" s="166"/>
      <c r="B3" s="167"/>
      <c r="C3" s="167"/>
      <c r="D3" s="167"/>
      <c r="E3" s="167"/>
      <c r="F3" s="167"/>
      <c r="G3" s="167"/>
      <c r="H3" s="167"/>
      <c r="J3" s="3"/>
      <c r="K3" s="1"/>
    </row>
    <row r="4" spans="1:12" ht="36.75" customHeight="1">
      <c r="A4" s="942" t="s">
        <v>914</v>
      </c>
      <c r="B4" s="596">
        <v>2000</v>
      </c>
      <c r="C4" s="597">
        <v>2005</v>
      </c>
      <c r="D4" s="597">
        <v>2010</v>
      </c>
      <c r="E4" s="597">
        <v>2015</v>
      </c>
      <c r="F4" s="306">
        <v>2019</v>
      </c>
      <c r="G4" s="978">
        <v>2020</v>
      </c>
      <c r="H4" s="979"/>
      <c r="K4" s="472"/>
      <c r="L4" s="189"/>
    </row>
    <row r="5" spans="1:12" ht="37.5" customHeight="1">
      <c r="A5" s="944"/>
      <c r="B5" s="978" t="s">
        <v>1253</v>
      </c>
      <c r="C5" s="979"/>
      <c r="D5" s="979"/>
      <c r="E5" s="979"/>
      <c r="F5" s="979"/>
      <c r="G5" s="980"/>
      <c r="H5" s="489" t="s">
        <v>1795</v>
      </c>
      <c r="K5" s="472"/>
    </row>
    <row r="6" spans="1:12" s="118" customFormat="1" ht="14.25" customHeight="1">
      <c r="A6" s="71" t="s">
        <v>768</v>
      </c>
      <c r="B6" s="599">
        <v>14106</v>
      </c>
      <c r="C6" s="599">
        <v>16816</v>
      </c>
      <c r="D6" s="599">
        <v>23037</v>
      </c>
      <c r="E6" s="600">
        <v>27409</v>
      </c>
      <c r="F6" s="600">
        <f>31989313/1000</f>
        <v>31989.312999999998</v>
      </c>
      <c r="G6" s="600">
        <f>32991083/1000</f>
        <v>32991.082999999999</v>
      </c>
      <c r="H6" s="601">
        <f>G6*100/F6</f>
        <v>103.13157709888924</v>
      </c>
      <c r="K6" s="661"/>
    </row>
    <row r="7" spans="1:12" ht="14.25" customHeight="1">
      <c r="A7" s="133" t="s">
        <v>398</v>
      </c>
      <c r="B7" s="602"/>
      <c r="C7" s="602"/>
      <c r="D7" s="602"/>
      <c r="E7" s="602"/>
      <c r="F7" s="604"/>
      <c r="G7" s="603"/>
      <c r="H7" s="605"/>
      <c r="K7" s="460"/>
    </row>
    <row r="8" spans="1:12" ht="14.25" customHeight="1">
      <c r="A8" s="111" t="s">
        <v>109</v>
      </c>
      <c r="B8" s="567"/>
      <c r="C8" s="567"/>
      <c r="D8" s="567"/>
      <c r="E8" s="567"/>
      <c r="F8" s="604"/>
      <c r="G8" s="604"/>
      <c r="H8" s="605"/>
      <c r="K8" s="460"/>
    </row>
    <row r="9" spans="1:12" ht="14.25" customHeight="1">
      <c r="A9" s="131" t="s">
        <v>517</v>
      </c>
      <c r="B9" s="567"/>
      <c r="C9" s="567"/>
      <c r="D9" s="567"/>
      <c r="E9" s="567"/>
      <c r="F9" s="604"/>
      <c r="G9" s="604"/>
      <c r="H9" s="605"/>
      <c r="K9" s="460"/>
    </row>
    <row r="10" spans="1:12" ht="14.25" customHeight="1">
      <c r="A10" s="123" t="s">
        <v>110</v>
      </c>
      <c r="B10" s="606">
        <v>9991</v>
      </c>
      <c r="C10" s="606">
        <v>12339</v>
      </c>
      <c r="D10" s="606">
        <v>17240</v>
      </c>
      <c r="E10" s="607">
        <v>20723</v>
      </c>
      <c r="F10" s="608">
        <f>24360166/1000</f>
        <v>24360.166000000001</v>
      </c>
      <c r="G10" s="840">
        <v>25113</v>
      </c>
      <c r="H10" s="609">
        <f t="shared" ref="H10:H20" si="0">G10*100/F10</f>
        <v>103.09043050035045</v>
      </c>
      <c r="K10" s="460"/>
    </row>
    <row r="11" spans="1:12" ht="14.25" customHeight="1">
      <c r="A11" s="132" t="s">
        <v>111</v>
      </c>
      <c r="B11" s="567"/>
      <c r="C11" s="567"/>
      <c r="D11" s="567"/>
      <c r="E11" s="567"/>
      <c r="F11" s="604"/>
      <c r="G11" s="604"/>
      <c r="H11" s="609"/>
      <c r="K11" s="460"/>
    </row>
    <row r="12" spans="1:12" ht="14.25" customHeight="1">
      <c r="A12" s="123" t="s">
        <v>112</v>
      </c>
      <c r="B12" s="606">
        <v>82</v>
      </c>
      <c r="C12" s="606">
        <v>80</v>
      </c>
      <c r="D12" s="606">
        <v>97</v>
      </c>
      <c r="E12" s="607">
        <v>110</v>
      </c>
      <c r="F12" s="608">
        <f>122604/1000</f>
        <v>122.604</v>
      </c>
      <c r="G12" s="608">
        <v>125</v>
      </c>
      <c r="H12" s="609">
        <f t="shared" si="0"/>
        <v>101.95425924113405</v>
      </c>
      <c r="K12" s="460"/>
    </row>
    <row r="13" spans="1:12" ht="14.25" customHeight="1">
      <c r="A13" s="132" t="s">
        <v>113</v>
      </c>
      <c r="B13" s="567"/>
      <c r="C13" s="567"/>
      <c r="D13" s="567"/>
      <c r="E13" s="567"/>
      <c r="F13" s="604"/>
      <c r="G13" s="604"/>
      <c r="H13" s="609"/>
      <c r="K13" s="460"/>
    </row>
    <row r="14" spans="1:12" ht="14.25" customHeight="1">
      <c r="A14" s="134" t="s">
        <v>1229</v>
      </c>
      <c r="B14" s="512">
        <v>1498</v>
      </c>
      <c r="C14" s="512">
        <v>2178</v>
      </c>
      <c r="D14" s="512">
        <v>2767</v>
      </c>
      <c r="E14" s="512">
        <v>3098</v>
      </c>
      <c r="F14" s="604">
        <v>3436</v>
      </c>
      <c r="G14" s="604">
        <v>3530</v>
      </c>
      <c r="H14" s="609">
        <f t="shared" si="0"/>
        <v>102.73573923166472</v>
      </c>
      <c r="K14" s="460"/>
    </row>
    <row r="15" spans="1:12" ht="14.25" customHeight="1">
      <c r="A15" s="132" t="s">
        <v>1221</v>
      </c>
      <c r="B15" s="567"/>
      <c r="C15" s="567"/>
      <c r="D15" s="567"/>
      <c r="E15" s="567"/>
      <c r="F15" s="604"/>
      <c r="G15" s="604"/>
      <c r="H15" s="609"/>
      <c r="K15" s="460"/>
    </row>
    <row r="16" spans="1:12" ht="14.25" customHeight="1">
      <c r="A16" s="123" t="s">
        <v>1225</v>
      </c>
      <c r="B16" s="512">
        <v>803</v>
      </c>
      <c r="C16" s="512">
        <v>754</v>
      </c>
      <c r="D16" s="512">
        <v>1013</v>
      </c>
      <c r="E16" s="512">
        <v>1272</v>
      </c>
      <c r="F16" s="604">
        <f>1587031/1000</f>
        <v>1587.0309999999999</v>
      </c>
      <c r="G16" s="604">
        <v>1669</v>
      </c>
      <c r="H16" s="609">
        <f t="shared" si="0"/>
        <v>105.16492746518499</v>
      </c>
      <c r="K16" s="460"/>
    </row>
    <row r="17" spans="1:11" ht="14.25" customHeight="1">
      <c r="A17" s="132" t="s">
        <v>1226</v>
      </c>
      <c r="B17" s="567"/>
      <c r="C17" s="567"/>
      <c r="D17" s="567"/>
      <c r="E17" s="567"/>
      <c r="F17" s="604"/>
      <c r="G17" s="604"/>
      <c r="H17" s="609"/>
      <c r="K17" s="460"/>
    </row>
    <row r="18" spans="1:11" ht="14.25" customHeight="1">
      <c r="A18" s="134" t="s">
        <v>1228</v>
      </c>
      <c r="B18" s="537" t="s">
        <v>556</v>
      </c>
      <c r="C18" s="567">
        <v>128</v>
      </c>
      <c r="D18" s="567">
        <v>216</v>
      </c>
      <c r="E18" s="567">
        <v>331</v>
      </c>
      <c r="F18" s="604">
        <v>448</v>
      </c>
      <c r="G18" s="604">
        <v>470</v>
      </c>
      <c r="H18" s="609">
        <f>G18*100/F18</f>
        <v>104.91071428571429</v>
      </c>
      <c r="K18" s="460"/>
    </row>
    <row r="19" spans="1:11" ht="14.25" customHeight="1">
      <c r="A19" s="132" t="s">
        <v>1227</v>
      </c>
      <c r="B19" s="567"/>
      <c r="C19" s="567"/>
      <c r="D19" s="567"/>
      <c r="E19" s="567"/>
      <c r="F19" s="604"/>
      <c r="G19" s="604"/>
      <c r="H19" s="609"/>
      <c r="K19" s="460"/>
    </row>
    <row r="20" spans="1:11" ht="14.25" customHeight="1">
      <c r="A20" s="123" t="s">
        <v>114</v>
      </c>
      <c r="B20" s="537" t="s">
        <v>556</v>
      </c>
      <c r="C20" s="512">
        <v>1242</v>
      </c>
      <c r="D20" s="512">
        <v>1565</v>
      </c>
      <c r="E20" s="512">
        <v>1702</v>
      </c>
      <c r="F20" s="604">
        <f>1818414/1000</f>
        <v>1818.414</v>
      </c>
      <c r="G20" s="604">
        <v>1855</v>
      </c>
      <c r="H20" s="609">
        <f t="shared" si="0"/>
        <v>102.01197307103882</v>
      </c>
      <c r="K20" s="460"/>
    </row>
    <row r="21" spans="1:11" ht="14.25" customHeight="1">
      <c r="A21" s="172" t="s">
        <v>115</v>
      </c>
      <c r="B21" s="69"/>
      <c r="C21" s="69"/>
      <c r="D21" s="69"/>
      <c r="E21" s="69"/>
      <c r="F21" s="444"/>
      <c r="G21" s="444"/>
      <c r="H21" s="445"/>
    </row>
    <row r="22" spans="1:11" ht="11.25" customHeight="1"/>
    <row r="23" spans="1:11" s="195" customFormat="1" ht="28.5" customHeight="1">
      <c r="A23" s="956" t="s">
        <v>1230</v>
      </c>
      <c r="B23" s="956"/>
      <c r="C23" s="956"/>
      <c r="D23" s="956"/>
      <c r="E23" s="956"/>
      <c r="F23" s="956"/>
      <c r="G23" s="956"/>
      <c r="H23" s="956"/>
    </row>
    <row r="24" spans="1:11" s="196" customFormat="1" ht="14.25" customHeight="1">
      <c r="A24" s="953" t="s">
        <v>1231</v>
      </c>
      <c r="B24" s="953"/>
      <c r="C24" s="953"/>
      <c r="D24" s="953"/>
      <c r="E24" s="953"/>
      <c r="F24" s="953"/>
      <c r="G24" s="953"/>
      <c r="H24" s="953"/>
    </row>
    <row r="25" spans="1:11" ht="14.25" customHeight="1">
      <c r="A25" s="189"/>
      <c r="B25" s="189"/>
      <c r="C25" s="189"/>
      <c r="D25" s="189"/>
      <c r="E25" s="189"/>
      <c r="F25" s="189"/>
      <c r="G25" s="189"/>
      <c r="H25" s="189"/>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5">
    <mergeCell ref="A23:H23"/>
    <mergeCell ref="A24:H24"/>
    <mergeCell ref="A4:A5"/>
    <mergeCell ref="G4:H4"/>
    <mergeCell ref="B5:G5"/>
  </mergeCells>
  <phoneticPr fontId="6" type="noConversion"/>
  <hyperlinks>
    <hyperlink ref="J2" location="'Spis tablic_Contents'!A1" display="&lt; BACK"/>
    <hyperlink ref="J1" location="'Spis tablic_Contents'!A1" display="&lt; POWRÓT"/>
  </hyperlinks>
  <pageMargins left="0.75" right="0.75" top="1" bottom="1" header="0.5" footer="0.5"/>
  <pageSetup paperSize="9" orientation="landscape"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election activeCell="N13" sqref="N13"/>
    </sheetView>
  </sheetViews>
  <sheetFormatPr defaultColWidth="9.140625" defaultRowHeight="12"/>
  <cols>
    <col min="1" max="1" width="30.85546875" style="161" customWidth="1"/>
    <col min="2" max="9" width="11.5703125" style="161" customWidth="1"/>
    <col min="10" max="10" width="9.140625" style="161"/>
    <col min="11" max="11" width="12.7109375" style="161" customWidth="1"/>
    <col min="12" max="16384" width="9.140625" style="161"/>
  </cols>
  <sheetData>
    <row r="1" spans="1:12" ht="14.25" customHeight="1">
      <c r="A1" s="203" t="s">
        <v>2226</v>
      </c>
      <c r="B1" s="203"/>
      <c r="C1" s="203"/>
      <c r="D1" s="203"/>
      <c r="E1" s="203"/>
      <c r="F1" s="203"/>
      <c r="G1" s="203"/>
      <c r="H1" s="203"/>
      <c r="I1" s="203"/>
      <c r="K1" s="204" t="s">
        <v>502</v>
      </c>
      <c r="L1" s="205"/>
    </row>
    <row r="2" spans="1:12" ht="14.25" customHeight="1">
      <c r="A2" s="114" t="s">
        <v>2227</v>
      </c>
      <c r="B2" s="206"/>
      <c r="C2" s="206"/>
      <c r="D2" s="206"/>
      <c r="E2" s="206"/>
      <c r="F2" s="206"/>
      <c r="G2" s="206"/>
      <c r="H2" s="206"/>
      <c r="I2" s="206"/>
      <c r="K2" s="65" t="s">
        <v>503</v>
      </c>
      <c r="L2" s="205"/>
    </row>
    <row r="3" spans="1:12" ht="5.0999999999999996" customHeight="1">
      <c r="A3" s="207"/>
      <c r="B3" s="208"/>
      <c r="C3" s="208"/>
      <c r="D3" s="208"/>
      <c r="E3" s="208"/>
      <c r="F3" s="208"/>
      <c r="G3" s="208"/>
      <c r="H3" s="208"/>
      <c r="I3" s="208"/>
      <c r="K3" s="209"/>
      <c r="L3" s="205"/>
    </row>
    <row r="4" spans="1:12" ht="35.1" customHeight="1">
      <c r="A4" s="981" t="s">
        <v>914</v>
      </c>
      <c r="B4" s="979" t="s">
        <v>930</v>
      </c>
      <c r="C4" s="980"/>
      <c r="D4" s="979" t="s">
        <v>931</v>
      </c>
      <c r="E4" s="980"/>
      <c r="F4" s="979" t="s">
        <v>1220</v>
      </c>
      <c r="G4" s="980"/>
      <c r="H4" s="979" t="s">
        <v>932</v>
      </c>
      <c r="I4" s="979"/>
      <c r="K4" s="209"/>
      <c r="L4" s="205"/>
    </row>
    <row r="5" spans="1:12" ht="35.1" customHeight="1">
      <c r="A5" s="982"/>
      <c r="B5" s="210" t="s">
        <v>933</v>
      </c>
      <c r="C5" s="211" t="s">
        <v>934</v>
      </c>
      <c r="D5" s="210" t="s">
        <v>933</v>
      </c>
      <c r="E5" s="211" t="s">
        <v>934</v>
      </c>
      <c r="F5" s="210" t="s">
        <v>933</v>
      </c>
      <c r="G5" s="211" t="s">
        <v>934</v>
      </c>
      <c r="H5" s="210" t="s">
        <v>933</v>
      </c>
      <c r="I5" s="489" t="s">
        <v>934</v>
      </c>
      <c r="K5" s="189"/>
    </row>
    <row r="6" spans="1:12" ht="14.25" customHeight="1">
      <c r="A6" s="212" t="s">
        <v>359</v>
      </c>
      <c r="B6" s="471">
        <v>25113862</v>
      </c>
      <c r="C6" s="841">
        <f>C10+C12+C14+C16+C18+C20+C22</f>
        <v>100</v>
      </c>
      <c r="D6" s="471">
        <v>124526</v>
      </c>
      <c r="E6" s="841">
        <f>E10+E12+E14+E16+E18+E20+E22</f>
        <v>100</v>
      </c>
      <c r="F6" s="471">
        <v>3529716</v>
      </c>
      <c r="G6" s="841">
        <f>G10+G12+G14+G16+G18+G20+G22</f>
        <v>100</v>
      </c>
      <c r="H6" s="471">
        <v>469451</v>
      </c>
      <c r="I6" s="841">
        <f>I10+I12+I14+I16+I18+I20+I22</f>
        <v>100</v>
      </c>
    </row>
    <row r="7" spans="1:12" ht="14.25" customHeight="1">
      <c r="A7" s="133" t="s">
        <v>398</v>
      </c>
      <c r="B7" s="213"/>
      <c r="C7" s="214"/>
      <c r="D7" s="213"/>
      <c r="E7" s="214"/>
      <c r="F7" s="213"/>
      <c r="G7" s="214"/>
      <c r="H7" s="213"/>
      <c r="I7" s="215"/>
    </row>
    <row r="8" spans="1:12" ht="14.25" customHeight="1">
      <c r="A8" s="216" t="s">
        <v>775</v>
      </c>
      <c r="B8" s="217"/>
      <c r="C8" s="218"/>
      <c r="D8" s="217"/>
      <c r="E8" s="218"/>
      <c r="F8" s="217"/>
      <c r="G8" s="218"/>
      <c r="H8" s="217"/>
      <c r="I8" s="219"/>
    </row>
    <row r="9" spans="1:12" ht="14.25" customHeight="1">
      <c r="A9" s="131" t="s">
        <v>776</v>
      </c>
      <c r="B9" s="217"/>
      <c r="C9" s="214"/>
      <c r="D9" s="213"/>
      <c r="E9" s="214"/>
      <c r="F9" s="213"/>
      <c r="G9" s="214"/>
      <c r="H9" s="213"/>
      <c r="I9" s="215"/>
    </row>
    <row r="10" spans="1:12" ht="14.25" customHeight="1">
      <c r="A10" s="220" t="s">
        <v>774</v>
      </c>
      <c r="B10" s="217">
        <v>1321677</v>
      </c>
      <c r="C10" s="214">
        <f>B10*100/B6</f>
        <v>5.26273896065846</v>
      </c>
      <c r="D10" s="213">
        <v>6061</v>
      </c>
      <c r="E10" s="214">
        <f>D10*100/D6</f>
        <v>4.8672566371681416</v>
      </c>
      <c r="F10" s="213">
        <v>192324</v>
      </c>
      <c r="G10" s="214">
        <f>F10*100/F6</f>
        <v>5.4487103211703154</v>
      </c>
      <c r="H10" s="213">
        <v>59203</v>
      </c>
      <c r="I10" s="215">
        <f>H10*100/H6</f>
        <v>12.611113832966593</v>
      </c>
    </row>
    <row r="11" spans="1:12" ht="14.25" customHeight="1">
      <c r="A11" s="221" t="s">
        <v>777</v>
      </c>
      <c r="B11" s="217"/>
      <c r="C11" s="214"/>
      <c r="D11" s="213"/>
      <c r="E11" s="214"/>
      <c r="F11" s="213"/>
      <c r="G11" s="214"/>
      <c r="H11" s="213"/>
      <c r="I11" s="215"/>
    </row>
    <row r="12" spans="1:12" ht="14.25" customHeight="1">
      <c r="A12" s="220" t="s">
        <v>116</v>
      </c>
      <c r="B12" s="217">
        <v>1494219</v>
      </c>
      <c r="C12" s="218">
        <f>B12*100/B6</f>
        <v>5.9497778557515364</v>
      </c>
      <c r="D12" s="217">
        <v>6064</v>
      </c>
      <c r="E12" s="218">
        <f>D12*100/D6</f>
        <v>4.8696657726097365</v>
      </c>
      <c r="F12" s="217">
        <v>213812</v>
      </c>
      <c r="G12" s="218">
        <f>F12*100/F6</f>
        <v>6.0574845115017748</v>
      </c>
      <c r="H12" s="217">
        <v>72482</v>
      </c>
      <c r="I12" s="219">
        <f>H12*100/H6</f>
        <v>15.439737054559474</v>
      </c>
    </row>
    <row r="13" spans="1:12" ht="14.25" customHeight="1">
      <c r="A13" s="221" t="s">
        <v>117</v>
      </c>
      <c r="B13" s="217"/>
      <c r="D13" s="213"/>
      <c r="E13" s="214"/>
      <c r="F13" s="213"/>
      <c r="G13" s="214"/>
      <c r="H13" s="213"/>
      <c r="I13" s="215"/>
    </row>
    <row r="14" spans="1:12" ht="14.25" customHeight="1">
      <c r="A14" s="220" t="s">
        <v>66</v>
      </c>
      <c r="B14" s="217">
        <v>2005152</v>
      </c>
      <c r="C14" s="214">
        <f>B14*100/B6</f>
        <v>7.9842439207478328</v>
      </c>
      <c r="D14" s="217">
        <v>7410</v>
      </c>
      <c r="E14" s="218">
        <f>D14*100/D6</f>
        <v>5.9505645407384806</v>
      </c>
      <c r="F14" s="217">
        <v>315389</v>
      </c>
      <c r="G14" s="218">
        <f>F14*100/F6</f>
        <v>8.935251447991849</v>
      </c>
      <c r="H14" s="217">
        <v>90648</v>
      </c>
      <c r="I14" s="219">
        <f>H14*100/H6</f>
        <v>19.309363490545341</v>
      </c>
    </row>
    <row r="15" spans="1:12" ht="14.25" customHeight="1">
      <c r="A15" s="221" t="s">
        <v>67</v>
      </c>
      <c r="B15" s="213"/>
      <c r="C15" s="214"/>
      <c r="D15" s="213"/>
      <c r="E15" s="214"/>
      <c r="F15" s="213"/>
      <c r="G15" s="214"/>
      <c r="H15" s="213"/>
      <c r="I15" s="215"/>
    </row>
    <row r="16" spans="1:12" ht="14.25" customHeight="1">
      <c r="A16" s="220" t="s">
        <v>68</v>
      </c>
      <c r="B16" s="217">
        <v>5322117</v>
      </c>
      <c r="C16" s="218">
        <f>B16*100/B6</f>
        <v>21.191949688980532</v>
      </c>
      <c r="D16" s="217">
        <v>19417</v>
      </c>
      <c r="E16" s="218">
        <f>D16*100/D6</f>
        <v>15.592727623146974</v>
      </c>
      <c r="F16" s="217">
        <v>710030</v>
      </c>
      <c r="G16" s="218">
        <f>F16*100/F6</f>
        <v>20.115782686199115</v>
      </c>
      <c r="H16" s="217">
        <v>104588</v>
      </c>
      <c r="I16" s="219">
        <f>H16*100/H6</f>
        <v>22.278789479626202</v>
      </c>
    </row>
    <row r="17" spans="1:11" ht="14.25" customHeight="1">
      <c r="A17" s="221" t="s">
        <v>69</v>
      </c>
      <c r="B17" s="213"/>
      <c r="C17" s="214"/>
      <c r="D17" s="213"/>
      <c r="E17" s="214"/>
      <c r="F17" s="213"/>
      <c r="G17" s="214"/>
      <c r="H17" s="213"/>
      <c r="I17" s="215"/>
    </row>
    <row r="18" spans="1:11" ht="14.25" customHeight="1">
      <c r="A18" s="220" t="s">
        <v>118</v>
      </c>
      <c r="B18" s="217">
        <v>4924848</v>
      </c>
      <c r="C18" s="214">
        <f>B18*100/B6</f>
        <v>19.610078290626905</v>
      </c>
      <c r="D18" s="217">
        <v>20545</v>
      </c>
      <c r="E18" s="218">
        <f>D18*100/D6</f>
        <v>16.498562549186516</v>
      </c>
      <c r="F18" s="217">
        <v>575779</v>
      </c>
      <c r="G18" s="218">
        <f>F18*100/F6</f>
        <v>16.312332210296805</v>
      </c>
      <c r="H18" s="217">
        <v>51174</v>
      </c>
      <c r="I18" s="219">
        <f>H18*100/H6</f>
        <v>10.900818189757823</v>
      </c>
    </row>
    <row r="19" spans="1:11" ht="14.25" customHeight="1">
      <c r="A19" s="221" t="s">
        <v>119</v>
      </c>
      <c r="B19" s="213"/>
      <c r="D19" s="213"/>
      <c r="E19" s="214"/>
      <c r="F19" s="213"/>
      <c r="G19" s="214"/>
      <c r="H19" s="213"/>
      <c r="I19" s="215"/>
      <c r="K19" s="598"/>
    </row>
    <row r="20" spans="1:11" ht="14.25" customHeight="1">
      <c r="A20" s="220" t="s">
        <v>120</v>
      </c>
      <c r="B20" s="217">
        <v>5917852</v>
      </c>
      <c r="C20" s="218">
        <f>B20*100/B6</f>
        <v>23.564085842312902</v>
      </c>
      <c r="D20" s="217">
        <v>28700</v>
      </c>
      <c r="E20" s="218">
        <f>D20*100/D6</f>
        <v>23.047395724587638</v>
      </c>
      <c r="F20" s="217">
        <v>749478</v>
      </c>
      <c r="G20" s="218">
        <f>F20*100/F6</f>
        <v>21.233379682671355</v>
      </c>
      <c r="H20" s="217">
        <v>61064</v>
      </c>
      <c r="I20" s="219">
        <f>H20*100/H6</f>
        <v>13.007534332656656</v>
      </c>
    </row>
    <row r="21" spans="1:11" ht="14.25" customHeight="1">
      <c r="A21" s="221" t="s">
        <v>121</v>
      </c>
      <c r="B21" s="213"/>
      <c r="C21" s="214"/>
      <c r="D21" s="213"/>
      <c r="E21" s="214"/>
      <c r="F21" s="213"/>
      <c r="G21" s="214"/>
      <c r="H21" s="213"/>
      <c r="I21" s="215"/>
    </row>
    <row r="22" spans="1:11" ht="14.25" customHeight="1">
      <c r="A22" s="220" t="s">
        <v>122</v>
      </c>
      <c r="B22" s="217">
        <v>4127997</v>
      </c>
      <c r="C22" s="218">
        <f>B22*100/B6</f>
        <v>16.437125440921829</v>
      </c>
      <c r="D22" s="217">
        <v>36329</v>
      </c>
      <c r="E22" s="218">
        <f>D22*100/D6</f>
        <v>29.173827152562517</v>
      </c>
      <c r="F22" s="217">
        <v>772904</v>
      </c>
      <c r="G22" s="218">
        <f>F22*100/F6</f>
        <v>21.897059140168786</v>
      </c>
      <c r="H22" s="217">
        <v>30292</v>
      </c>
      <c r="I22" s="219">
        <f>H22*100/H6</f>
        <v>6.4526436198879118</v>
      </c>
    </row>
    <row r="23" spans="1:11" ht="14.25" customHeight="1">
      <c r="A23" s="221" t="s">
        <v>123</v>
      </c>
      <c r="B23" s="213"/>
      <c r="C23" s="214"/>
      <c r="D23" s="213"/>
      <c r="E23" s="214"/>
      <c r="F23" s="213"/>
      <c r="G23" s="214"/>
      <c r="H23" s="213"/>
      <c r="I23" s="215"/>
    </row>
    <row r="24" spans="1:11" ht="6" customHeight="1"/>
    <row r="25" spans="1:11" ht="14.25" customHeight="1">
      <c r="A25" s="956" t="s">
        <v>1223</v>
      </c>
      <c r="B25" s="956"/>
      <c r="C25" s="956"/>
      <c r="D25" s="956"/>
      <c r="E25" s="956"/>
      <c r="F25" s="956"/>
      <c r="G25" s="956"/>
      <c r="H25" s="956"/>
      <c r="I25" s="956"/>
    </row>
    <row r="26" spans="1:11" s="63" customFormat="1" ht="14.25" customHeight="1">
      <c r="A26" s="953" t="s">
        <v>1224</v>
      </c>
      <c r="B26" s="953"/>
      <c r="C26" s="953"/>
      <c r="D26" s="953"/>
      <c r="E26" s="953"/>
      <c r="F26" s="953"/>
      <c r="G26" s="953"/>
      <c r="H26" s="953"/>
      <c r="I26" s="953"/>
    </row>
    <row r="28" spans="1:11">
      <c r="C28" s="598"/>
      <c r="E28" s="598"/>
      <c r="G28" s="598"/>
      <c r="I28" s="598"/>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26:I26"/>
    <mergeCell ref="A4:A5"/>
    <mergeCell ref="A25:I25"/>
    <mergeCell ref="B4:C4"/>
    <mergeCell ref="D4:E4"/>
    <mergeCell ref="F4:G4"/>
    <mergeCell ref="H4:I4"/>
  </mergeCells>
  <phoneticPr fontId="6" type="noConversion"/>
  <hyperlinks>
    <hyperlink ref="K1" location="'Spis tablic_Contents'!A1" display="&lt; POWRÓT"/>
    <hyperlink ref="K2" location="'Spis tablic_Contents'!A1" display="&lt; BACK"/>
  </hyperlinks>
  <pageMargins left="0.75" right="0.75" top="1" bottom="1" header="0.5" footer="0.5"/>
  <pageSetup paperSize="9" orientation="landscape" r:id="rId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9"/>
  <sheetViews>
    <sheetView showGridLines="0" zoomScaleNormal="100" workbookViewId="0">
      <selection activeCell="K5" sqref="K5"/>
    </sheetView>
  </sheetViews>
  <sheetFormatPr defaultColWidth="9.140625" defaultRowHeight="12"/>
  <cols>
    <col min="1" max="1" width="33.5703125" style="31" customWidth="1"/>
    <col min="2" max="7" width="14.5703125" style="31" customWidth="1"/>
    <col min="8" max="8" width="33.85546875" style="31" customWidth="1"/>
    <col min="9" max="9" width="9.140625" style="31"/>
    <col min="10" max="10" width="12" style="31" customWidth="1"/>
    <col min="11" max="16384" width="9.140625" style="31"/>
  </cols>
  <sheetData>
    <row r="1" spans="1:10" ht="14.25" customHeight="1">
      <c r="A1" s="222" t="s">
        <v>1408</v>
      </c>
      <c r="B1" s="222"/>
      <c r="C1" s="222"/>
      <c r="D1" s="222"/>
      <c r="E1" s="222"/>
      <c r="F1" s="222"/>
      <c r="G1" s="222"/>
      <c r="J1" s="2" t="s">
        <v>502</v>
      </c>
    </row>
    <row r="2" spans="1:10" ht="14.25" customHeight="1">
      <c r="A2" s="114" t="s">
        <v>2225</v>
      </c>
      <c r="B2" s="676"/>
      <c r="C2" s="676"/>
      <c r="D2" s="676"/>
      <c r="E2" s="676"/>
      <c r="F2" s="676"/>
      <c r="G2" s="676"/>
      <c r="J2" s="2" t="s">
        <v>503</v>
      </c>
    </row>
    <row r="3" spans="1:10" ht="5.0999999999999996" customHeight="1">
      <c r="A3" s="166"/>
      <c r="B3" s="166"/>
      <c r="C3" s="166"/>
      <c r="D3" s="166"/>
      <c r="E3" s="166"/>
      <c r="F3" s="166"/>
      <c r="G3" s="166"/>
      <c r="I3" s="3"/>
      <c r="J3" s="1"/>
    </row>
    <row r="4" spans="1:10" ht="31.5" customHeight="1">
      <c r="A4" s="942" t="s">
        <v>292</v>
      </c>
      <c r="B4" s="679">
        <v>2000</v>
      </c>
      <c r="C4" s="679">
        <v>2005</v>
      </c>
      <c r="D4" s="679">
        <v>2010</v>
      </c>
      <c r="E4" s="680">
        <v>2015</v>
      </c>
      <c r="F4" s="679">
        <v>2018</v>
      </c>
      <c r="G4" s="680">
        <v>2019</v>
      </c>
      <c r="H4" s="954" t="s">
        <v>293</v>
      </c>
    </row>
    <row r="5" spans="1:10" ht="31.5" customHeight="1">
      <c r="A5" s="944"/>
      <c r="B5" s="924" t="s">
        <v>912</v>
      </c>
      <c r="C5" s="925"/>
      <c r="D5" s="925"/>
      <c r="E5" s="925"/>
      <c r="F5" s="925"/>
      <c r="G5" s="926"/>
      <c r="H5" s="1012"/>
    </row>
    <row r="6" spans="1:10" ht="14.25" customHeight="1">
      <c r="A6" s="223" t="s">
        <v>265</v>
      </c>
      <c r="B6" s="226">
        <v>27930.653763100836</v>
      </c>
      <c r="C6" s="226">
        <v>35628.813188330423</v>
      </c>
      <c r="D6" s="226">
        <v>48761.708868803646</v>
      </c>
      <c r="E6" s="226">
        <v>47452.269708037151</v>
      </c>
      <c r="F6" s="483">
        <v>64329.660747593924</v>
      </c>
      <c r="G6" s="483">
        <v>65326.47681751466</v>
      </c>
      <c r="H6" s="194" t="s">
        <v>297</v>
      </c>
    </row>
    <row r="7" spans="1:10" ht="14.25" customHeight="1">
      <c r="A7" s="223" t="s">
        <v>270</v>
      </c>
      <c r="B7" s="226">
        <v>8.0865700477886104</v>
      </c>
      <c r="C7" s="226">
        <v>6.5715204997441203</v>
      </c>
      <c r="D7" s="226">
        <v>6.2490972831356304</v>
      </c>
      <c r="E7" s="226">
        <v>4.7369784853869996</v>
      </c>
      <c r="F7" s="226">
        <v>5.3511259185470497</v>
      </c>
      <c r="G7" s="226">
        <v>5.32816896902641</v>
      </c>
      <c r="H7" s="194" t="s">
        <v>244</v>
      </c>
    </row>
    <row r="8" spans="1:10" ht="14.25" customHeight="1">
      <c r="A8" s="223" t="s">
        <v>124</v>
      </c>
      <c r="B8" s="226">
        <v>1.64928135107359</v>
      </c>
      <c r="C8" s="226">
        <v>1.3637994299918299</v>
      </c>
      <c r="D8" s="226">
        <v>1.48775621497509</v>
      </c>
      <c r="E8" s="226">
        <v>1.49843764192254</v>
      </c>
      <c r="F8" s="226">
        <v>2.1871820408731799</v>
      </c>
      <c r="G8" s="226">
        <v>2.2334587807136401</v>
      </c>
      <c r="H8" s="194" t="s">
        <v>125</v>
      </c>
    </row>
    <row r="9" spans="1:10" ht="14.25" customHeight="1">
      <c r="A9" s="223" t="s">
        <v>280</v>
      </c>
      <c r="B9" s="226">
        <v>1411.1883021120618</v>
      </c>
      <c r="C9" s="226">
        <v>786.47073409512905</v>
      </c>
      <c r="D9" s="226">
        <v>699.75000908355878</v>
      </c>
      <c r="E9" s="226">
        <v>473.68452893982766</v>
      </c>
      <c r="F9" s="226">
        <v>546.97620235182262</v>
      </c>
      <c r="G9" s="226">
        <v>531.41020657118429</v>
      </c>
      <c r="H9" s="194" t="s">
        <v>126</v>
      </c>
      <c r="I9" s="184"/>
    </row>
    <row r="10" spans="1:10" ht="14.25" customHeight="1">
      <c r="A10" s="223" t="s">
        <v>399</v>
      </c>
      <c r="B10" s="226">
        <v>183.5666880587481</v>
      </c>
      <c r="C10" s="226">
        <v>111.48801884964296</v>
      </c>
      <c r="D10" s="226">
        <v>95.80118594671535</v>
      </c>
      <c r="E10" s="226">
        <v>66.122057529333645</v>
      </c>
      <c r="F10" s="226">
        <v>76.631015261297222</v>
      </c>
      <c r="G10" s="226">
        <v>74.983991953055593</v>
      </c>
      <c r="H10" s="194" t="s">
        <v>400</v>
      </c>
    </row>
    <row r="11" spans="1:10" ht="14.25" customHeight="1">
      <c r="A11" s="223" t="s">
        <v>401</v>
      </c>
      <c r="B11" s="226">
        <v>224.08020192658563</v>
      </c>
      <c r="C11" s="226">
        <v>239.26780793503477</v>
      </c>
      <c r="D11" s="226">
        <v>287.89375195533245</v>
      </c>
      <c r="E11" s="226">
        <v>228.99225048370772</v>
      </c>
      <c r="F11" s="226">
        <v>282.66241653972497</v>
      </c>
      <c r="G11" s="226">
        <v>274.00178804628518</v>
      </c>
      <c r="H11" s="194" t="s">
        <v>402</v>
      </c>
    </row>
    <row r="12" spans="1:10" ht="14.25" customHeight="1">
      <c r="A12" s="224" t="s">
        <v>1409</v>
      </c>
      <c r="B12" s="226">
        <v>13.043600591916041</v>
      </c>
      <c r="C12" s="226">
        <v>15.521088071795658</v>
      </c>
      <c r="D12" s="226">
        <v>20.903247062894216</v>
      </c>
      <c r="E12" s="226">
        <v>17.561744233786719</v>
      </c>
      <c r="F12" s="226">
        <v>23.405001474580668</v>
      </c>
      <c r="G12" s="226">
        <v>23.282966974011707</v>
      </c>
      <c r="H12" s="194" t="s">
        <v>2224</v>
      </c>
    </row>
    <row r="13" spans="1:10" ht="14.25" customHeight="1">
      <c r="A13" s="223" t="s">
        <v>175</v>
      </c>
      <c r="B13" s="226">
        <v>8.2206059635913</v>
      </c>
      <c r="C13" s="226">
        <v>1.0993502533692354</v>
      </c>
      <c r="D13" s="226">
        <v>0.43162413721859683</v>
      </c>
      <c r="E13" s="226">
        <v>0.41543996452632109</v>
      </c>
      <c r="F13" s="226">
        <v>0.52998351755171746</v>
      </c>
      <c r="G13" s="226">
        <v>0.54203913722786257</v>
      </c>
      <c r="H13" s="194" t="s">
        <v>295</v>
      </c>
    </row>
    <row r="14" spans="1:10" ht="14.25" customHeight="1">
      <c r="A14" s="223" t="s">
        <v>403</v>
      </c>
      <c r="B14" s="226">
        <v>103.63780207910226</v>
      </c>
      <c r="C14" s="226">
        <v>4.5161189544243872</v>
      </c>
      <c r="D14" s="226">
        <v>6.6875604072227457</v>
      </c>
      <c r="E14" s="226">
        <v>6.5176329406837468</v>
      </c>
      <c r="F14" s="226">
        <v>9.0381859953960966</v>
      </c>
      <c r="G14" s="226">
        <v>9.2034353811578029</v>
      </c>
      <c r="H14" s="194" t="s">
        <v>342</v>
      </c>
      <c r="I14" s="186"/>
    </row>
    <row r="15" spans="1:10" ht="7.5" customHeight="1">
      <c r="H15" s="63"/>
    </row>
    <row r="16" spans="1:10" ht="14.25" customHeight="1">
      <c r="A16" s="927" t="s">
        <v>2223</v>
      </c>
      <c r="B16" s="927"/>
      <c r="C16" s="927"/>
      <c r="D16" s="927"/>
      <c r="E16" s="927"/>
      <c r="F16" s="927"/>
      <c r="G16" s="927"/>
      <c r="H16" s="927"/>
      <c r="I16" s="195"/>
    </row>
    <row r="17" spans="1:9" ht="14.25" customHeight="1">
      <c r="A17" s="927" t="s">
        <v>739</v>
      </c>
      <c r="B17" s="927"/>
      <c r="C17" s="927"/>
      <c r="D17" s="927"/>
      <c r="E17" s="927"/>
      <c r="F17" s="927"/>
      <c r="G17" s="927"/>
      <c r="H17" s="927"/>
      <c r="I17" s="927"/>
    </row>
    <row r="18" spans="1:9" ht="14.25" customHeight="1">
      <c r="A18" s="953" t="s">
        <v>935</v>
      </c>
      <c r="B18" s="953"/>
      <c r="C18" s="953"/>
      <c r="D18" s="953"/>
      <c r="E18" s="953"/>
      <c r="F18" s="953"/>
      <c r="G18" s="953"/>
      <c r="H18" s="953"/>
      <c r="I18" s="196"/>
    </row>
    <row r="19" spans="1:9" ht="14.25" customHeight="1">
      <c r="A19" s="953" t="s">
        <v>923</v>
      </c>
      <c r="B19" s="953"/>
      <c r="C19" s="953"/>
      <c r="D19" s="953"/>
      <c r="E19" s="953"/>
      <c r="F19" s="953"/>
      <c r="G19" s="953"/>
      <c r="H19" s="953"/>
      <c r="I19" s="953"/>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18:H18"/>
    <mergeCell ref="A19:I19"/>
    <mergeCell ref="A4:A5"/>
    <mergeCell ref="H4:H5"/>
    <mergeCell ref="B5:G5"/>
    <mergeCell ref="A16:H16"/>
    <mergeCell ref="A17:I17"/>
  </mergeCells>
  <phoneticPr fontId="6" type="noConversion"/>
  <hyperlinks>
    <hyperlink ref="J1" location="'Spis tablic_Contents'!A1" display="&lt; POWRÓT"/>
    <hyperlink ref="J2" location="'Spis tablic_Contents'!A1" display="&lt; BACK"/>
  </hyperlinks>
  <pageMargins left="0.75" right="0.75" top="1" bottom="1" header="0.5" footer="0.5"/>
  <pageSetup paperSize="9" scale="80" orientation="landscape" r:id="rId2"/>
  <headerFooter alignWithMargins="0"/>
  <colBreaks count="1" manualBreakCount="1">
    <brk id="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showGridLines="0" zoomScaleNormal="100" workbookViewId="0">
      <pane ySplit="6" topLeftCell="A7" activePane="bottomLeft" state="frozen"/>
      <selection activeCell="H35" sqref="H35"/>
      <selection pane="bottomLeft" activeCell="Q19" sqref="Q19"/>
    </sheetView>
  </sheetViews>
  <sheetFormatPr defaultColWidth="9.140625" defaultRowHeight="12"/>
  <cols>
    <col min="1" max="1" width="47.7109375" style="31" customWidth="1"/>
    <col min="2" max="10" width="10.42578125" style="31" customWidth="1"/>
    <col min="11" max="11" width="9.140625" style="31"/>
    <col min="12" max="12" width="10.85546875" style="31" customWidth="1"/>
    <col min="13" max="16384" width="9.140625" style="31"/>
  </cols>
  <sheetData>
    <row r="1" spans="1:15" ht="14.25" customHeight="1">
      <c r="A1" s="197" t="s">
        <v>1411</v>
      </c>
      <c r="B1" s="197"/>
      <c r="C1" s="197"/>
      <c r="D1" s="197"/>
      <c r="E1" s="197"/>
      <c r="F1" s="197"/>
      <c r="G1" s="197"/>
      <c r="H1" s="197"/>
      <c r="I1" s="197"/>
      <c r="J1" s="197"/>
      <c r="L1" s="1114" t="s">
        <v>502</v>
      </c>
      <c r="M1" s="1"/>
    </row>
    <row r="2" spans="1:15" s="63" customFormat="1" ht="14.25" customHeight="1">
      <c r="A2" s="438" t="s">
        <v>1796</v>
      </c>
      <c r="B2" s="745"/>
      <c r="C2" s="745"/>
      <c r="D2" s="745"/>
      <c r="E2" s="745"/>
      <c r="F2" s="745"/>
      <c r="G2" s="745"/>
      <c r="H2" s="745"/>
      <c r="I2" s="745"/>
      <c r="J2" s="745"/>
      <c r="L2" s="193" t="s">
        <v>503</v>
      </c>
      <c r="M2" s="62"/>
    </row>
    <row r="3" spans="1:15" ht="5.0999999999999996" customHeight="1">
      <c r="A3" s="166"/>
      <c r="B3" s="166"/>
      <c r="C3" s="166"/>
      <c r="D3" s="166"/>
      <c r="E3" s="166"/>
      <c r="F3" s="166"/>
      <c r="G3" s="166"/>
      <c r="H3" s="166"/>
      <c r="I3" s="166"/>
      <c r="J3" s="166"/>
    </row>
    <row r="4" spans="1:15" ht="33" customHeight="1">
      <c r="A4" s="942" t="s">
        <v>914</v>
      </c>
      <c r="B4" s="952" t="s">
        <v>2220</v>
      </c>
      <c r="C4" s="952"/>
      <c r="D4" s="952"/>
      <c r="E4" s="952"/>
      <c r="F4" s="952"/>
      <c r="G4" s="952"/>
      <c r="H4" s="952"/>
      <c r="I4" s="952"/>
      <c r="J4" s="952"/>
    </row>
    <row r="5" spans="1:15" ht="33" customHeight="1">
      <c r="A5" s="943"/>
      <c r="B5" s="678" t="s">
        <v>744</v>
      </c>
      <c r="C5" s="677" t="s">
        <v>745</v>
      </c>
      <c r="D5" s="677" t="s">
        <v>746</v>
      </c>
      <c r="E5" s="677" t="s">
        <v>173</v>
      </c>
      <c r="F5" s="677" t="s">
        <v>2221</v>
      </c>
      <c r="G5" s="677" t="s">
        <v>684</v>
      </c>
      <c r="H5" s="677" t="s">
        <v>685</v>
      </c>
      <c r="I5" s="677" t="s">
        <v>747</v>
      </c>
      <c r="J5" s="677" t="s">
        <v>174</v>
      </c>
    </row>
    <row r="6" spans="1:15" ht="33" customHeight="1">
      <c r="A6" s="944"/>
      <c r="B6" s="925" t="s">
        <v>912</v>
      </c>
      <c r="C6" s="925"/>
      <c r="D6" s="925"/>
      <c r="E6" s="925"/>
      <c r="F6" s="925"/>
      <c r="G6" s="925"/>
      <c r="H6" s="925"/>
      <c r="I6" s="925"/>
      <c r="J6" s="925"/>
    </row>
    <row r="7" spans="1:15" s="118" customFormat="1" ht="14.25" customHeight="1">
      <c r="A7" s="173" t="s">
        <v>2219</v>
      </c>
      <c r="B7" s="480">
        <f t="shared" ref="B7:J7" si="0">SUM(B9:B23)</f>
        <v>64062.649437061635</v>
      </c>
      <c r="C7" s="480">
        <f t="shared" si="0"/>
        <v>5.2958037394210393</v>
      </c>
      <c r="D7" s="480">
        <f t="shared" si="0"/>
        <v>2.1246495157282199</v>
      </c>
      <c r="E7" s="480">
        <f t="shared" si="0"/>
        <v>531.41020657118429</v>
      </c>
      <c r="F7" s="480">
        <f t="shared" si="0"/>
        <v>74.983991953055593</v>
      </c>
      <c r="G7" s="480">
        <f t="shared" si="0"/>
        <v>274.00178804628518</v>
      </c>
      <c r="H7" s="480">
        <f t="shared" si="0"/>
        <v>23.282966974011707</v>
      </c>
      <c r="I7" s="480">
        <f t="shared" si="0"/>
        <v>0.54203913722786257</v>
      </c>
      <c r="J7" s="746">
        <f t="shared" si="0"/>
        <v>9.2034353811578029</v>
      </c>
    </row>
    <row r="8" spans="1:15" s="118" customFormat="1" ht="14.25" customHeight="1">
      <c r="A8" s="1113" t="s">
        <v>2222</v>
      </c>
      <c r="B8" s="747"/>
      <c r="C8" s="747"/>
      <c r="D8" s="747"/>
      <c r="E8" s="747"/>
      <c r="F8" s="747"/>
      <c r="G8" s="747"/>
      <c r="H8" s="747"/>
      <c r="I8" s="747"/>
      <c r="J8" s="748"/>
    </row>
    <row r="9" spans="1:15" ht="14.25" customHeight="1">
      <c r="A9" s="749" t="s">
        <v>1106</v>
      </c>
      <c r="B9" s="481">
        <v>32703.220958658731</v>
      </c>
      <c r="C9" s="481">
        <v>3.26055414955376</v>
      </c>
      <c r="D9" s="481">
        <v>0.88959800801433997</v>
      </c>
      <c r="E9" s="481">
        <v>357.22526639080922</v>
      </c>
      <c r="F9" s="481">
        <v>36.484055603018412</v>
      </c>
      <c r="G9" s="481">
        <v>84.29665263235151</v>
      </c>
      <c r="H9" s="481">
        <v>3.4486075074520022</v>
      </c>
      <c r="I9" s="481">
        <v>0.35095778993159071</v>
      </c>
      <c r="J9" s="748">
        <v>7.8606539931734363E-3</v>
      </c>
    </row>
    <row r="10" spans="1:15" ht="14.25" customHeight="1">
      <c r="A10" s="165" t="s">
        <v>127</v>
      </c>
      <c r="B10" s="481"/>
      <c r="C10" s="481"/>
      <c r="D10" s="481"/>
      <c r="E10" s="481"/>
      <c r="F10" s="481"/>
      <c r="G10" s="481"/>
      <c r="H10" s="481"/>
      <c r="I10" s="481"/>
      <c r="J10" s="748"/>
    </row>
    <row r="11" spans="1:15" ht="14.25" customHeight="1">
      <c r="A11" s="10" t="s">
        <v>780</v>
      </c>
      <c r="B11" s="481">
        <v>8044.4879142471309</v>
      </c>
      <c r="C11" s="481">
        <v>0.47859381305221999</v>
      </c>
      <c r="D11" s="481">
        <v>0.24036469184024001</v>
      </c>
      <c r="E11" s="481">
        <v>106.85326815198513</v>
      </c>
      <c r="F11" s="481">
        <v>9.1852970089012729</v>
      </c>
      <c r="G11" s="481">
        <v>37.454418895358437</v>
      </c>
      <c r="H11" s="481">
        <v>1.5588109972714568</v>
      </c>
      <c r="I11" s="481">
        <v>4.7682624728349804E-2</v>
      </c>
      <c r="J11" s="748">
        <v>1.7519663983596471E-3</v>
      </c>
    </row>
    <row r="12" spans="1:15" s="195" customFormat="1" ht="14.25" customHeight="1">
      <c r="A12" s="750" t="s">
        <v>781</v>
      </c>
      <c r="B12" s="481"/>
      <c r="C12" s="481"/>
      <c r="D12" s="481"/>
      <c r="E12" s="480"/>
      <c r="F12" s="480"/>
      <c r="G12" s="480"/>
      <c r="H12" s="480"/>
      <c r="I12" s="480"/>
      <c r="J12" s="748"/>
      <c r="L12" s="31"/>
      <c r="M12" s="227"/>
      <c r="N12" s="31"/>
      <c r="O12" s="31"/>
    </row>
    <row r="13" spans="1:15" s="195" customFormat="1" ht="14.25" customHeight="1">
      <c r="A13" s="165" t="s">
        <v>521</v>
      </c>
      <c r="B13" s="481"/>
      <c r="C13" s="481"/>
      <c r="D13" s="481"/>
      <c r="E13" s="480"/>
      <c r="F13" s="480"/>
      <c r="G13" s="480"/>
      <c r="H13" s="480"/>
      <c r="I13" s="480"/>
      <c r="J13" s="748"/>
      <c r="L13" s="31"/>
      <c r="M13" s="31"/>
      <c r="N13" s="31"/>
      <c r="O13" s="31"/>
    </row>
    <row r="14" spans="1:15" ht="14.25" customHeight="1">
      <c r="A14" s="907" t="s">
        <v>520</v>
      </c>
      <c r="B14" s="482"/>
      <c r="C14" s="482"/>
      <c r="D14" s="482"/>
      <c r="E14" s="482"/>
      <c r="F14" s="482"/>
      <c r="G14" s="482"/>
      <c r="H14" s="482"/>
      <c r="I14" s="482"/>
      <c r="J14" s="748"/>
    </row>
    <row r="15" spans="1:15" ht="14.25" customHeight="1">
      <c r="A15" s="10" t="s">
        <v>762</v>
      </c>
      <c r="B15" s="481">
        <v>23106.30302343201</v>
      </c>
      <c r="C15" s="481">
        <v>1.2196348657231799</v>
      </c>
      <c r="D15" s="481">
        <v>0.99038792856823998</v>
      </c>
      <c r="E15" s="481">
        <v>38.225599207165828</v>
      </c>
      <c r="F15" s="481">
        <v>7.4810650621716368</v>
      </c>
      <c r="G15" s="481">
        <v>151.62214688308924</v>
      </c>
      <c r="H15" s="481">
        <v>3.3073447884161231</v>
      </c>
      <c r="I15" s="481">
        <v>0.1367660676569957</v>
      </c>
      <c r="J15" s="748">
        <v>3.4191516914248905E-3</v>
      </c>
    </row>
    <row r="16" spans="1:15" ht="14.25" customHeight="1">
      <c r="A16" s="750" t="s">
        <v>1410</v>
      </c>
      <c r="B16" s="481"/>
      <c r="C16" s="481"/>
      <c r="D16" s="481"/>
      <c r="E16" s="480"/>
      <c r="F16" s="480"/>
      <c r="G16" s="480"/>
      <c r="H16" s="480"/>
      <c r="I16" s="480"/>
      <c r="J16" s="748"/>
    </row>
    <row r="17" spans="1:12" ht="14.25" customHeight="1">
      <c r="A17" s="165" t="s">
        <v>763</v>
      </c>
      <c r="B17" s="482"/>
      <c r="C17" s="482"/>
      <c r="D17" s="482"/>
      <c r="E17" s="482"/>
      <c r="F17" s="482"/>
      <c r="G17" s="482"/>
      <c r="H17" s="482"/>
      <c r="I17" s="482"/>
      <c r="J17" s="748"/>
    </row>
    <row r="18" spans="1:12" ht="14.25" customHeight="1">
      <c r="A18" s="907" t="s">
        <v>764</v>
      </c>
      <c r="B18" s="482"/>
      <c r="C18" s="482"/>
      <c r="D18" s="482"/>
      <c r="E18" s="482"/>
      <c r="F18" s="482"/>
      <c r="G18" s="482"/>
      <c r="H18" s="482"/>
      <c r="I18" s="482"/>
      <c r="J18" s="748"/>
    </row>
    <row r="19" spans="1:12" ht="14.25" customHeight="1">
      <c r="A19" s="749" t="s">
        <v>778</v>
      </c>
      <c r="B19" s="481">
        <v>208.63754072376702</v>
      </c>
      <c r="C19" s="481">
        <v>0.33702091109187998</v>
      </c>
      <c r="D19" s="481">
        <v>4.2988873053999999E-3</v>
      </c>
      <c r="E19" s="481">
        <v>29.1060728212241</v>
      </c>
      <c r="F19" s="481">
        <v>4.0038178745114665</v>
      </c>
      <c r="G19" s="481">
        <v>0.62856963548603828</v>
      </c>
      <c r="H19" s="481">
        <v>8.8217000267968845E-2</v>
      </c>
      <c r="I19" s="481">
        <v>6.632654910926343E-3</v>
      </c>
      <c r="J19" s="748">
        <v>1.1013076200750632E-4</v>
      </c>
    </row>
    <row r="20" spans="1:12" ht="14.25" customHeight="1">
      <c r="A20" s="165" t="s">
        <v>779</v>
      </c>
      <c r="B20" s="751"/>
      <c r="C20" s="751"/>
      <c r="D20" s="751"/>
      <c r="E20" s="482"/>
      <c r="F20" s="482"/>
      <c r="G20" s="482"/>
      <c r="H20" s="482"/>
      <c r="I20" s="482"/>
      <c r="J20" s="748"/>
    </row>
    <row r="21" spans="1:12" ht="14.25" customHeight="1">
      <c r="A21" s="390" t="s">
        <v>637</v>
      </c>
      <c r="B21" s="481" t="s">
        <v>556</v>
      </c>
      <c r="C21" s="481" t="s">
        <v>556</v>
      </c>
      <c r="D21" s="481" t="s">
        <v>556</v>
      </c>
      <c r="E21" s="481" t="s">
        <v>556</v>
      </c>
      <c r="F21" s="481">
        <v>17.829756404452802</v>
      </c>
      <c r="G21" s="481" t="s">
        <v>556</v>
      </c>
      <c r="H21" s="481" t="s">
        <v>556</v>
      </c>
      <c r="I21" s="481" t="s">
        <v>556</v>
      </c>
      <c r="J21" s="751" t="s">
        <v>556</v>
      </c>
    </row>
    <row r="22" spans="1:12" ht="14.25" customHeight="1">
      <c r="A22" s="187" t="s">
        <v>782</v>
      </c>
      <c r="B22" s="751"/>
      <c r="C22" s="751"/>
      <c r="D22" s="751"/>
      <c r="E22" s="481"/>
      <c r="F22" s="481"/>
      <c r="G22" s="481"/>
      <c r="H22" s="481"/>
      <c r="I22" s="481"/>
      <c r="J22" s="748"/>
    </row>
    <row r="23" spans="1:12" ht="14.25" customHeight="1">
      <c r="A23" s="390" t="s">
        <v>131</v>
      </c>
      <c r="B23" s="481" t="s">
        <v>556</v>
      </c>
      <c r="C23" s="481" t="s">
        <v>556</v>
      </c>
      <c r="D23" s="481" t="s">
        <v>556</v>
      </c>
      <c r="E23" s="481" t="s">
        <v>556</v>
      </c>
      <c r="F23" s="481" t="s">
        <v>556</v>
      </c>
      <c r="G23" s="481" t="s">
        <v>556</v>
      </c>
      <c r="H23" s="481">
        <v>14.879986680604159</v>
      </c>
      <c r="I23" s="481" t="s">
        <v>556</v>
      </c>
      <c r="J23" s="748">
        <v>9.1902934783128369</v>
      </c>
    </row>
    <row r="24" spans="1:12" ht="14.25" customHeight="1">
      <c r="A24" s="187" t="s">
        <v>132</v>
      </c>
      <c r="B24" s="748"/>
      <c r="C24" s="748"/>
      <c r="D24" s="748"/>
      <c r="E24" s="748"/>
      <c r="F24" s="748"/>
      <c r="G24" s="748"/>
      <c r="H24" s="748"/>
      <c r="I24" s="748"/>
      <c r="J24" s="748"/>
    </row>
    <row r="25" spans="1:12" ht="6" customHeight="1">
      <c r="A25" s="904"/>
      <c r="B25" s="160"/>
      <c r="C25" s="160"/>
      <c r="D25" s="160"/>
      <c r="E25" s="160"/>
      <c r="F25" s="160"/>
      <c r="G25" s="160"/>
      <c r="H25" s="160"/>
      <c r="I25" s="160"/>
      <c r="J25" s="160"/>
    </row>
    <row r="26" spans="1:12" ht="14.25" customHeight="1">
      <c r="A26" s="927" t="s">
        <v>1274</v>
      </c>
      <c r="B26" s="927"/>
      <c r="C26" s="927"/>
      <c r="D26" s="927"/>
      <c r="E26" s="927"/>
      <c r="F26" s="927"/>
      <c r="G26" s="927"/>
      <c r="H26" s="927"/>
      <c r="I26" s="927"/>
      <c r="J26" s="927"/>
    </row>
    <row r="27" spans="1:12" ht="14.25" customHeight="1">
      <c r="A27" s="927" t="s">
        <v>739</v>
      </c>
      <c r="B27" s="927"/>
      <c r="C27" s="927"/>
      <c r="D27" s="927"/>
      <c r="E27" s="927"/>
      <c r="F27" s="927"/>
      <c r="G27" s="927"/>
      <c r="H27" s="927"/>
      <c r="I27" s="927"/>
      <c r="J27" s="927"/>
    </row>
    <row r="28" spans="1:12" s="63" customFormat="1" ht="14.25" customHeight="1">
      <c r="A28" s="984" t="s">
        <v>1275</v>
      </c>
      <c r="B28" s="984"/>
      <c r="C28" s="984"/>
      <c r="D28" s="984"/>
      <c r="E28" s="984"/>
      <c r="F28" s="984"/>
      <c r="G28" s="984"/>
      <c r="H28" s="984"/>
      <c r="I28" s="984"/>
      <c r="J28" s="984"/>
      <c r="K28" s="985"/>
      <c r="L28" s="985"/>
    </row>
    <row r="29" spans="1:12" s="63" customFormat="1" ht="14.25" customHeight="1">
      <c r="A29" s="953" t="s">
        <v>923</v>
      </c>
      <c r="B29" s="953"/>
      <c r="C29" s="953"/>
      <c r="D29" s="953"/>
      <c r="E29" s="953"/>
      <c r="F29" s="953"/>
      <c r="G29" s="953"/>
      <c r="H29" s="953"/>
      <c r="I29" s="953"/>
      <c r="J29" s="953"/>
    </row>
    <row r="34" spans="1:10">
      <c r="B34" s="227"/>
      <c r="C34" s="184"/>
      <c r="D34" s="184"/>
      <c r="E34" s="184"/>
      <c r="F34" s="184"/>
      <c r="G34" s="184"/>
      <c r="H34" s="184"/>
      <c r="I34" s="184"/>
      <c r="J34" s="184"/>
    </row>
    <row r="35" spans="1:10">
      <c r="A35" s="185"/>
      <c r="B35" s="186"/>
      <c r="C35" s="186"/>
      <c r="D35" s="186"/>
      <c r="E35" s="186"/>
      <c r="F35" s="186"/>
      <c r="G35" s="186"/>
      <c r="H35" s="186"/>
      <c r="I35" s="186"/>
      <c r="J35" s="186"/>
    </row>
  </sheetData>
  <customSheetViews>
    <customSheetView guid="{17A61E15-CB34-4E45-B54C-4890B27A542F}" showGridLines="0">
      <pane ySplit="7" topLeftCell="A8"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7:J27"/>
    <mergeCell ref="A28:L28"/>
    <mergeCell ref="A29:J29"/>
    <mergeCell ref="A26:J26"/>
    <mergeCell ref="A4:A6"/>
    <mergeCell ref="B4:J4"/>
    <mergeCell ref="B6:J6"/>
  </mergeCells>
  <phoneticPr fontId="6" type="noConversion"/>
  <hyperlinks>
    <hyperlink ref="L2" location="'Spis tablic_Contents'!A1" display="&lt; BACK"/>
  </hyperlinks>
  <pageMargins left="0.78740157480314965" right="0.78740157480314965" top="0.78740157480314965" bottom="0.78740157480314965" header="0.51181102362204722" footer="0.51181102362204722"/>
  <pageSetup paperSize="9" scale="81" orientation="landscape" r:id="rId2"/>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106" zoomScaleNormal="106" workbookViewId="0">
      <pane ySplit="5" topLeftCell="A32" activePane="bottomLeft" state="frozen"/>
      <selection activeCell="H35" sqref="H35"/>
      <selection pane="bottomLeft" activeCell="O42" sqref="O42"/>
    </sheetView>
  </sheetViews>
  <sheetFormatPr defaultColWidth="9.140625" defaultRowHeight="12"/>
  <cols>
    <col min="1" max="1" width="30.5703125" style="229" customWidth="1"/>
    <col min="2" max="2" width="11.28515625" style="229" customWidth="1"/>
    <col min="3" max="11" width="10.85546875" style="229" customWidth="1"/>
    <col min="12" max="12" width="9.7109375" style="229" customWidth="1"/>
    <col min="13" max="13" width="3.85546875" style="229" customWidth="1"/>
    <col min="14" max="22" width="10" style="229" bestFit="1" customWidth="1"/>
    <col min="23" max="23" width="11.7109375" style="229" customWidth="1"/>
    <col min="24" max="16384" width="9.140625" style="229"/>
  </cols>
  <sheetData>
    <row r="1" spans="1:23" ht="14.25" customHeight="1">
      <c r="A1" s="228" t="s">
        <v>1267</v>
      </c>
      <c r="B1" s="228"/>
      <c r="C1" s="228"/>
      <c r="D1" s="228"/>
      <c r="E1" s="228"/>
      <c r="F1" s="228"/>
      <c r="G1" s="228"/>
      <c r="H1" s="228"/>
      <c r="I1" s="228"/>
      <c r="J1" s="228"/>
      <c r="K1" s="228"/>
      <c r="L1" s="228"/>
      <c r="N1" s="230" t="s">
        <v>502</v>
      </c>
      <c r="O1" s="109"/>
    </row>
    <row r="2" spans="1:23" s="256" customFormat="1" ht="14.25" customHeight="1">
      <c r="A2" s="877" t="s">
        <v>1268</v>
      </c>
      <c r="B2" s="255"/>
      <c r="C2" s="255"/>
      <c r="D2" s="255"/>
      <c r="E2" s="255"/>
      <c r="F2" s="255"/>
      <c r="G2" s="255"/>
      <c r="H2" s="255"/>
      <c r="I2" s="255"/>
      <c r="J2" s="255"/>
      <c r="K2" s="255"/>
      <c r="L2" s="255"/>
      <c r="N2" s="257" t="s">
        <v>503</v>
      </c>
      <c r="O2" s="258"/>
    </row>
    <row r="3" spans="1:23" ht="5.0999999999999996" customHeight="1">
      <c r="A3" s="231"/>
      <c r="B3" s="232"/>
      <c r="C3" s="233"/>
      <c r="D3" s="233"/>
      <c r="E3" s="233"/>
      <c r="F3" s="233"/>
      <c r="G3" s="233"/>
      <c r="H3" s="233"/>
      <c r="I3" s="233"/>
      <c r="J3" s="233"/>
      <c r="K3" s="233"/>
      <c r="L3" s="233"/>
      <c r="N3" s="234"/>
      <c r="O3" s="109"/>
    </row>
    <row r="4" spans="1:23" ht="30.75" customHeight="1">
      <c r="A4" s="988" t="s">
        <v>914</v>
      </c>
      <c r="B4" s="990" t="s">
        <v>937</v>
      </c>
      <c r="C4" s="992" t="s">
        <v>936</v>
      </c>
      <c r="D4" s="993"/>
      <c r="E4" s="993"/>
      <c r="F4" s="993"/>
      <c r="G4" s="993"/>
      <c r="H4" s="993"/>
      <c r="I4" s="993"/>
      <c r="J4" s="993"/>
      <c r="K4" s="993"/>
      <c r="L4" s="993"/>
    </row>
    <row r="5" spans="1:23" ht="65.25" customHeight="1">
      <c r="A5" s="989"/>
      <c r="B5" s="991"/>
      <c r="C5" s="876" t="s">
        <v>938</v>
      </c>
      <c r="D5" s="876" t="s">
        <v>1441</v>
      </c>
      <c r="E5" s="876" t="s">
        <v>1442</v>
      </c>
      <c r="F5" s="876" t="s">
        <v>1443</v>
      </c>
      <c r="G5" s="876" t="s">
        <v>1444</v>
      </c>
      <c r="H5" s="876" t="s">
        <v>1445</v>
      </c>
      <c r="I5" s="876" t="s">
        <v>1446</v>
      </c>
      <c r="J5" s="876" t="s">
        <v>1447</v>
      </c>
      <c r="K5" s="876" t="s">
        <v>1448</v>
      </c>
      <c r="L5" s="876" t="s">
        <v>939</v>
      </c>
    </row>
    <row r="6" spans="1:23" ht="26.25" customHeight="1">
      <c r="A6" s="987" t="s">
        <v>956</v>
      </c>
      <c r="B6" s="987"/>
      <c r="C6" s="987"/>
      <c r="D6" s="987"/>
      <c r="E6" s="987"/>
      <c r="F6" s="987"/>
      <c r="G6" s="987"/>
      <c r="H6" s="987"/>
      <c r="I6" s="987"/>
      <c r="J6" s="987"/>
      <c r="K6" s="987"/>
      <c r="L6" s="987"/>
    </row>
    <row r="7" spans="1:23" ht="14.25" customHeight="1">
      <c r="A7" s="235" t="s">
        <v>790</v>
      </c>
      <c r="B7" s="236"/>
      <c r="C7" s="236"/>
      <c r="D7" s="236"/>
      <c r="E7" s="236"/>
      <c r="F7" s="236"/>
      <c r="G7" s="236"/>
      <c r="H7" s="236"/>
      <c r="I7" s="236"/>
      <c r="J7" s="236"/>
      <c r="K7" s="236"/>
    </row>
    <row r="8" spans="1:23" ht="14.25" customHeight="1">
      <c r="A8" s="259" t="s">
        <v>523</v>
      </c>
      <c r="B8" s="236"/>
      <c r="C8" s="236"/>
      <c r="D8" s="236"/>
      <c r="E8" s="236"/>
      <c r="F8" s="236"/>
      <c r="G8" s="236"/>
      <c r="H8" s="236"/>
      <c r="I8" s="236"/>
      <c r="J8" s="236"/>
      <c r="K8" s="236"/>
    </row>
    <row r="9" spans="1:23" s="569" customFormat="1" ht="14.25" customHeight="1">
      <c r="A9" s="639">
        <v>2000</v>
      </c>
      <c r="B9" s="533">
        <v>1554</v>
      </c>
      <c r="C9" s="533">
        <v>710</v>
      </c>
      <c r="D9" s="533">
        <v>516</v>
      </c>
      <c r="E9" s="533">
        <v>269</v>
      </c>
      <c r="F9" s="533">
        <v>29</v>
      </c>
      <c r="G9" s="533">
        <v>18</v>
      </c>
      <c r="H9" s="533">
        <v>10</v>
      </c>
      <c r="I9" s="533">
        <v>2</v>
      </c>
      <c r="J9" s="533" t="s">
        <v>556</v>
      </c>
      <c r="K9" s="533" t="s">
        <v>556</v>
      </c>
      <c r="L9" s="530" t="s">
        <v>556</v>
      </c>
      <c r="M9" s="491"/>
    </row>
    <row r="10" spans="1:23" s="569" customFormat="1" ht="14.25" customHeight="1">
      <c r="A10" s="640">
        <v>2020</v>
      </c>
      <c r="B10" s="580">
        <v>1259</v>
      </c>
      <c r="C10" s="566">
        <v>1080</v>
      </c>
      <c r="D10" s="580">
        <v>146</v>
      </c>
      <c r="E10" s="580">
        <v>28</v>
      </c>
      <c r="F10" s="580">
        <v>5</v>
      </c>
      <c r="G10" s="533" t="s">
        <v>556</v>
      </c>
      <c r="H10" s="533" t="s">
        <v>556</v>
      </c>
      <c r="I10" s="533" t="s">
        <v>556</v>
      </c>
      <c r="J10" s="533" t="s">
        <v>556</v>
      </c>
      <c r="K10" s="530" t="s">
        <v>556</v>
      </c>
      <c r="L10" s="530" t="s">
        <v>556</v>
      </c>
      <c r="M10" s="284"/>
      <c r="N10" s="284"/>
      <c r="O10" s="284"/>
      <c r="P10" s="284"/>
      <c r="Q10" s="284"/>
      <c r="R10" s="284"/>
      <c r="S10" s="284"/>
      <c r="T10" s="284"/>
      <c r="U10" s="284"/>
      <c r="V10" s="284"/>
      <c r="W10" s="284"/>
    </row>
    <row r="11" spans="1:23" ht="14.25" customHeight="1">
      <c r="A11" s="239" t="s">
        <v>784</v>
      </c>
      <c r="B11" s="240"/>
      <c r="C11" s="240"/>
      <c r="D11" s="240"/>
      <c r="E11" s="240"/>
      <c r="F11" s="240"/>
      <c r="G11" s="240"/>
      <c r="H11" s="240"/>
      <c r="I11" s="240"/>
      <c r="J11" s="240"/>
      <c r="K11" s="240"/>
      <c r="L11" s="241"/>
    </row>
    <row r="12" spans="1:23" ht="14.25" customHeight="1">
      <c r="A12" s="260" t="s">
        <v>783</v>
      </c>
      <c r="B12" s="240"/>
      <c r="C12" s="240"/>
      <c r="D12" s="240"/>
      <c r="E12" s="240"/>
      <c r="F12" s="240"/>
      <c r="G12" s="240"/>
      <c r="H12" s="240"/>
      <c r="I12" s="240"/>
      <c r="J12" s="240"/>
      <c r="K12" s="240"/>
      <c r="L12" s="241"/>
    </row>
    <row r="13" spans="1:23" s="569" customFormat="1" ht="14.25" customHeight="1">
      <c r="A13" s="639">
        <v>2000</v>
      </c>
      <c r="B13" s="218">
        <f>B9*100/$B9</f>
        <v>100</v>
      </c>
      <c r="C13" s="218">
        <f>C9*100/$B9</f>
        <v>45.688545688545688</v>
      </c>
      <c r="D13" s="218">
        <f t="shared" ref="D13:I13" si="0">D9*100/$B9</f>
        <v>33.204633204633204</v>
      </c>
      <c r="E13" s="218">
        <f t="shared" si="0"/>
        <v>17.310167310167309</v>
      </c>
      <c r="F13" s="218">
        <f t="shared" si="0"/>
        <v>1.8661518661518661</v>
      </c>
      <c r="G13" s="218">
        <f t="shared" si="0"/>
        <v>1.1583011583011582</v>
      </c>
      <c r="H13" s="218">
        <f t="shared" si="0"/>
        <v>0.64350064350064351</v>
      </c>
      <c r="I13" s="218">
        <f t="shared" si="0"/>
        <v>0.1287001287001287</v>
      </c>
      <c r="J13" s="218" t="s">
        <v>556</v>
      </c>
      <c r="K13" s="218" t="s">
        <v>556</v>
      </c>
      <c r="L13" s="219" t="s">
        <v>556</v>
      </c>
    </row>
    <row r="14" spans="1:23" s="569" customFormat="1" ht="14.25" customHeight="1">
      <c r="A14" s="640">
        <v>2020</v>
      </c>
      <c r="B14" s="560">
        <f>SUM(C14:L14)</f>
        <v>99.999999999999986</v>
      </c>
      <c r="C14" s="560">
        <f>C10*100/B10</f>
        <v>85.782366957903093</v>
      </c>
      <c r="D14" s="560">
        <f>D10*100/B10</f>
        <v>11.596505162827642</v>
      </c>
      <c r="E14" s="560">
        <f>E10*100/B10</f>
        <v>2.2239872915011913</v>
      </c>
      <c r="F14" s="560">
        <f>F10*100/B10</f>
        <v>0.39714058776806987</v>
      </c>
      <c r="G14" s="533" t="s">
        <v>556</v>
      </c>
      <c r="H14" s="560" t="s">
        <v>556</v>
      </c>
      <c r="I14" s="560" t="s">
        <v>556</v>
      </c>
      <c r="J14" s="560" t="s">
        <v>556</v>
      </c>
      <c r="K14" s="560" t="s">
        <v>556</v>
      </c>
      <c r="L14" s="561" t="s">
        <v>556</v>
      </c>
    </row>
    <row r="15" spans="1:23" ht="14.25" customHeight="1">
      <c r="A15" s="235" t="s">
        <v>785</v>
      </c>
      <c r="B15" s="243"/>
      <c r="C15" s="243"/>
      <c r="D15" s="243"/>
      <c r="E15" s="243"/>
      <c r="F15" s="243"/>
      <c r="G15" s="243"/>
      <c r="H15" s="243"/>
      <c r="I15" s="243"/>
      <c r="J15" s="243"/>
      <c r="K15" s="243"/>
      <c r="L15" s="244"/>
    </row>
    <row r="16" spans="1:23" ht="14.25" customHeight="1">
      <c r="A16" s="261" t="s">
        <v>522</v>
      </c>
      <c r="B16" s="243"/>
      <c r="C16" s="243"/>
      <c r="D16" s="243"/>
      <c r="E16" s="243"/>
      <c r="F16" s="243"/>
      <c r="G16" s="243"/>
      <c r="H16" s="243"/>
      <c r="I16" s="243"/>
      <c r="J16" s="243"/>
      <c r="K16" s="243"/>
      <c r="L16" s="244"/>
    </row>
    <row r="17" spans="1:23" s="569" customFormat="1" ht="14.25" customHeight="1">
      <c r="A17" s="639">
        <v>2000</v>
      </c>
      <c r="B17" s="218">
        <v>180.5</v>
      </c>
      <c r="C17" s="218">
        <v>6.4</v>
      </c>
      <c r="D17" s="218">
        <v>27.4</v>
      </c>
      <c r="E17" s="218">
        <v>56.4</v>
      </c>
      <c r="F17" s="218">
        <v>20.8</v>
      </c>
      <c r="G17" s="218">
        <v>23.8</v>
      </c>
      <c r="H17" s="218">
        <v>31</v>
      </c>
      <c r="I17" s="218">
        <v>14.8</v>
      </c>
      <c r="J17" s="218" t="s">
        <v>556</v>
      </c>
      <c r="K17" s="218" t="s">
        <v>556</v>
      </c>
      <c r="L17" s="219" t="s">
        <v>556</v>
      </c>
      <c r="M17" s="611"/>
      <c r="N17" s="611"/>
      <c r="O17" s="611"/>
      <c r="P17" s="611"/>
      <c r="Q17" s="611"/>
      <c r="R17" s="611"/>
    </row>
    <row r="18" spans="1:23" s="569" customFormat="1" ht="14.25" customHeight="1">
      <c r="A18" s="754">
        <v>2020</v>
      </c>
      <c r="B18" s="755">
        <v>22.588000000000001</v>
      </c>
      <c r="C18" s="756">
        <v>7.0179999999999998</v>
      </c>
      <c r="D18" s="755">
        <v>7.2619999999999996</v>
      </c>
      <c r="E18" s="755">
        <v>5.1820000000000004</v>
      </c>
      <c r="F18" s="756">
        <v>3.1259999999999999</v>
      </c>
      <c r="G18" s="560" t="s">
        <v>556</v>
      </c>
      <c r="H18" s="560" t="s">
        <v>556</v>
      </c>
      <c r="I18" s="560" t="s">
        <v>556</v>
      </c>
      <c r="J18" s="560" t="s">
        <v>556</v>
      </c>
      <c r="K18" s="560" t="s">
        <v>556</v>
      </c>
      <c r="L18" s="561" t="s">
        <v>556</v>
      </c>
      <c r="M18" s="611"/>
      <c r="N18" s="611"/>
      <c r="O18" s="611"/>
      <c r="P18" s="611"/>
      <c r="Q18" s="611"/>
      <c r="R18" s="611"/>
    </row>
    <row r="19" spans="1:23" ht="14.25" customHeight="1">
      <c r="A19" s="239" t="s">
        <v>786</v>
      </c>
      <c r="B19" s="243"/>
      <c r="C19" s="243"/>
      <c r="D19" s="243"/>
      <c r="E19" s="243"/>
      <c r="F19" s="243"/>
      <c r="G19" s="243"/>
      <c r="H19" s="243"/>
      <c r="I19" s="243"/>
      <c r="J19" s="240"/>
      <c r="K19" s="240"/>
      <c r="L19" s="241"/>
    </row>
    <row r="20" spans="1:23" ht="14.25" customHeight="1">
      <c r="A20" s="260" t="s">
        <v>783</v>
      </c>
      <c r="B20" s="243"/>
      <c r="C20" s="243"/>
      <c r="D20" s="243"/>
      <c r="E20" s="243"/>
      <c r="F20" s="243"/>
      <c r="G20" s="243"/>
      <c r="H20" s="243"/>
      <c r="I20" s="243"/>
      <c r="J20" s="240"/>
      <c r="K20" s="240"/>
      <c r="L20" s="241"/>
    </row>
    <row r="21" spans="1:23" s="569" customFormat="1" ht="14.25" customHeight="1">
      <c r="A21" s="639">
        <v>2000</v>
      </c>
      <c r="B21" s="218">
        <f>B17*100/$B17</f>
        <v>100</v>
      </c>
      <c r="C21" s="218">
        <f>C17*100/$B17</f>
        <v>3.5457063711911356</v>
      </c>
      <c r="D21" s="218">
        <f t="shared" ref="D21:I21" si="1">D17*100/$B17</f>
        <v>15.180055401662051</v>
      </c>
      <c r="E21" s="218">
        <f t="shared" si="1"/>
        <v>31.246537396121884</v>
      </c>
      <c r="F21" s="218">
        <f t="shared" si="1"/>
        <v>11.523545706371191</v>
      </c>
      <c r="G21" s="218">
        <f t="shared" si="1"/>
        <v>13.185595567867036</v>
      </c>
      <c r="H21" s="218">
        <f t="shared" si="1"/>
        <v>17.174515235457065</v>
      </c>
      <c r="I21" s="218">
        <f t="shared" si="1"/>
        <v>8.1994459833795013</v>
      </c>
      <c r="J21" s="218" t="s">
        <v>556</v>
      </c>
      <c r="K21" s="218" t="s">
        <v>556</v>
      </c>
      <c r="L21" s="219" t="s">
        <v>556</v>
      </c>
    </row>
    <row r="22" spans="1:23" s="569" customFormat="1" ht="14.25" customHeight="1">
      <c r="A22" s="640">
        <v>2020</v>
      </c>
      <c r="B22" s="560">
        <f>SUM(C22:L22)</f>
        <v>100</v>
      </c>
      <c r="C22" s="560">
        <v>31.1</v>
      </c>
      <c r="D22" s="560">
        <v>32.200000000000003</v>
      </c>
      <c r="E22" s="560">
        <v>22.9</v>
      </c>
      <c r="F22" s="560">
        <v>13.8</v>
      </c>
      <c r="G22" s="560" t="s">
        <v>556</v>
      </c>
      <c r="H22" s="560" t="s">
        <v>556</v>
      </c>
      <c r="I22" s="560" t="s">
        <v>556</v>
      </c>
      <c r="J22" s="560" t="s">
        <v>556</v>
      </c>
      <c r="K22" s="560" t="s">
        <v>556</v>
      </c>
      <c r="L22" s="561" t="s">
        <v>556</v>
      </c>
    </row>
    <row r="23" spans="1:23" ht="33" customHeight="1">
      <c r="A23" s="987" t="s">
        <v>957</v>
      </c>
      <c r="B23" s="987"/>
      <c r="C23" s="987"/>
      <c r="D23" s="987"/>
      <c r="E23" s="987"/>
      <c r="F23" s="987"/>
      <c r="G23" s="987"/>
      <c r="H23" s="987"/>
      <c r="I23" s="987"/>
      <c r="J23" s="987"/>
      <c r="K23" s="987"/>
      <c r="L23" s="987"/>
    </row>
    <row r="24" spans="1:23" ht="14.25" customHeight="1">
      <c r="A24" s="235" t="s">
        <v>790</v>
      </c>
      <c r="B24" s="236"/>
      <c r="C24" s="247"/>
      <c r="D24" s="247"/>
      <c r="E24" s="247"/>
      <c r="F24" s="247"/>
      <c r="G24" s="247"/>
      <c r="H24" s="247"/>
      <c r="I24" s="247"/>
      <c r="J24" s="247"/>
      <c r="K24" s="247"/>
    </row>
    <row r="25" spans="1:23" ht="14.25" customHeight="1">
      <c r="A25" s="259" t="s">
        <v>523</v>
      </c>
      <c r="B25" s="236"/>
      <c r="C25" s="247"/>
      <c r="D25" s="247"/>
      <c r="E25" s="247"/>
      <c r="F25" s="247"/>
      <c r="G25" s="247"/>
      <c r="H25" s="247"/>
      <c r="I25" s="247"/>
      <c r="J25" s="247"/>
      <c r="K25" s="247"/>
      <c r="N25" s="248"/>
      <c r="O25" s="248"/>
      <c r="P25" s="248"/>
      <c r="Q25" s="248"/>
      <c r="R25" s="248"/>
      <c r="S25" s="248"/>
      <c r="T25" s="248"/>
      <c r="U25" s="248"/>
      <c r="V25" s="248"/>
      <c r="W25" s="248"/>
    </row>
    <row r="26" spans="1:23" s="569" customFormat="1" ht="14.25" customHeight="1">
      <c r="A26" s="635">
        <v>2000</v>
      </c>
      <c r="B26" s="533">
        <v>1675</v>
      </c>
      <c r="C26" s="533">
        <v>392</v>
      </c>
      <c r="D26" s="533">
        <v>432</v>
      </c>
      <c r="E26" s="533">
        <v>576</v>
      </c>
      <c r="F26" s="533">
        <v>117</v>
      </c>
      <c r="G26" s="533">
        <v>50</v>
      </c>
      <c r="H26" s="533">
        <v>43</v>
      </c>
      <c r="I26" s="533">
        <v>27</v>
      </c>
      <c r="J26" s="533">
        <v>15</v>
      </c>
      <c r="K26" s="533">
        <v>14</v>
      </c>
      <c r="L26" s="530">
        <v>9</v>
      </c>
    </row>
    <row r="27" spans="1:23" s="569" customFormat="1" ht="14.25" customHeight="1">
      <c r="A27" s="636">
        <v>2020</v>
      </c>
      <c r="B27" s="575" t="s">
        <v>1430</v>
      </c>
      <c r="C27" s="575" t="s">
        <v>1431</v>
      </c>
      <c r="D27" s="575" t="s">
        <v>1432</v>
      </c>
      <c r="E27" s="575" t="s">
        <v>1433</v>
      </c>
      <c r="F27" s="575" t="s">
        <v>1434</v>
      </c>
      <c r="G27" s="575" t="s">
        <v>1435</v>
      </c>
      <c r="H27" s="575" t="s">
        <v>1436</v>
      </c>
      <c r="I27" s="575" t="s">
        <v>1437</v>
      </c>
      <c r="J27" s="575" t="s">
        <v>1438</v>
      </c>
      <c r="K27" s="575" t="s">
        <v>1439</v>
      </c>
      <c r="L27" s="575" t="s">
        <v>1440</v>
      </c>
      <c r="M27" s="637"/>
      <c r="N27" s="637"/>
      <c r="O27" s="637"/>
      <c r="P27" s="637"/>
      <c r="Q27" s="637"/>
      <c r="R27" s="637"/>
      <c r="S27" s="637"/>
      <c r="T27" s="637"/>
      <c r="U27" s="637"/>
      <c r="V27" s="637"/>
      <c r="W27" s="637"/>
    </row>
    <row r="28" spans="1:23" ht="14.25" customHeight="1">
      <c r="A28" s="249" t="s">
        <v>787</v>
      </c>
      <c r="B28" s="240"/>
      <c r="C28" s="240"/>
      <c r="D28" s="240"/>
      <c r="E28" s="240"/>
      <c r="F28" s="240"/>
      <c r="G28" s="240"/>
      <c r="H28" s="240"/>
      <c r="I28" s="240"/>
      <c r="J28" s="240"/>
      <c r="K28" s="240"/>
      <c r="L28" s="241"/>
    </row>
    <row r="29" spans="1:23" ht="14.25" customHeight="1">
      <c r="A29" s="262" t="s">
        <v>783</v>
      </c>
      <c r="B29" s="240"/>
      <c r="C29" s="240"/>
      <c r="D29" s="240"/>
      <c r="E29" s="240"/>
      <c r="F29" s="240"/>
      <c r="G29" s="240"/>
      <c r="H29" s="240"/>
      <c r="I29" s="240"/>
      <c r="J29" s="240"/>
      <c r="K29" s="241"/>
      <c r="L29" s="241"/>
    </row>
    <row r="30" spans="1:23" s="569" customFormat="1" ht="14.25" customHeight="1">
      <c r="A30" s="635">
        <v>2000</v>
      </c>
      <c r="B30" s="563">
        <f>B26*100/$B26</f>
        <v>100</v>
      </c>
      <c r="C30" s="563">
        <f t="shared" ref="C30:L30" si="2">C26*100/$B26</f>
        <v>23.402985074626866</v>
      </c>
      <c r="D30" s="563">
        <f t="shared" si="2"/>
        <v>25.791044776119403</v>
      </c>
      <c r="E30" s="563">
        <f t="shared" si="2"/>
        <v>34.388059701492537</v>
      </c>
      <c r="F30" s="563">
        <f t="shared" si="2"/>
        <v>6.9850746268656714</v>
      </c>
      <c r="G30" s="563">
        <f t="shared" si="2"/>
        <v>2.9850746268656718</v>
      </c>
      <c r="H30" s="563">
        <f t="shared" si="2"/>
        <v>2.5671641791044775</v>
      </c>
      <c r="I30" s="563">
        <f t="shared" si="2"/>
        <v>1.6119402985074627</v>
      </c>
      <c r="J30" s="563">
        <f t="shared" si="2"/>
        <v>0.89552238805970152</v>
      </c>
      <c r="K30" s="565">
        <f t="shared" si="2"/>
        <v>0.83582089552238803</v>
      </c>
      <c r="L30" s="565">
        <f t="shared" si="2"/>
        <v>0.53731343283582089</v>
      </c>
      <c r="M30" s="994"/>
      <c r="N30" s="986"/>
      <c r="O30" s="986"/>
      <c r="P30" s="986"/>
      <c r="Q30" s="986"/>
      <c r="R30" s="986"/>
      <c r="S30" s="986"/>
      <c r="T30" s="986"/>
      <c r="U30" s="986"/>
      <c r="V30" s="986"/>
      <c r="W30" s="986"/>
    </row>
    <row r="31" spans="1:23" s="569" customFormat="1" ht="14.25" customHeight="1">
      <c r="A31" s="636">
        <v>2020</v>
      </c>
      <c r="B31" s="839">
        <f>SUM(C31:L31)</f>
        <v>100.06376146788989</v>
      </c>
      <c r="C31" s="560">
        <f>C27*100/B27</f>
        <v>39.621559633027523</v>
      </c>
      <c r="D31" s="560">
        <f>D27*100/B27</f>
        <v>28.38302752293578</v>
      </c>
      <c r="E31" s="560">
        <f>E27*100/B27</f>
        <v>21.903669724770641</v>
      </c>
      <c r="F31" s="560">
        <f>F27*100/B27</f>
        <v>3.2683486238532109</v>
      </c>
      <c r="G31" s="560">
        <f>G27*100/B27</f>
        <v>2.1215596330275228</v>
      </c>
      <c r="H31" s="560">
        <v>2.2999999999999998</v>
      </c>
      <c r="I31" s="560">
        <f>+I27*100/B27</f>
        <v>0.97477064220183485</v>
      </c>
      <c r="J31" s="560">
        <f>J27*100/B27</f>
        <v>0.91743119266055051</v>
      </c>
      <c r="K31" s="561">
        <f>K27*100/B27</f>
        <v>0.34403669724770641</v>
      </c>
      <c r="L31" s="561">
        <f>L27*100/B27</f>
        <v>0.22935779816513763</v>
      </c>
      <c r="M31" s="994"/>
      <c r="N31" s="986"/>
      <c r="O31" s="986"/>
      <c r="P31" s="986"/>
      <c r="Q31" s="986"/>
      <c r="R31" s="986"/>
      <c r="S31" s="986"/>
      <c r="T31" s="986"/>
      <c r="U31" s="986"/>
      <c r="V31" s="986"/>
      <c r="W31" s="986"/>
    </row>
    <row r="32" spans="1:23" ht="14.25" customHeight="1">
      <c r="A32" s="250" t="s">
        <v>785</v>
      </c>
      <c r="B32" s="243"/>
      <c r="C32" s="243"/>
      <c r="D32" s="243"/>
      <c r="E32" s="243"/>
      <c r="F32" s="243"/>
      <c r="G32" s="243"/>
      <c r="H32" s="243"/>
      <c r="I32" s="243"/>
      <c r="J32" s="243"/>
      <c r="K32" s="243"/>
      <c r="L32" s="244"/>
      <c r="M32" s="994"/>
      <c r="N32" s="986"/>
      <c r="O32" s="986"/>
      <c r="P32" s="986"/>
      <c r="Q32" s="986"/>
      <c r="R32" s="986"/>
      <c r="S32" s="986"/>
      <c r="T32" s="986"/>
      <c r="U32" s="986"/>
      <c r="V32" s="986"/>
      <c r="W32" s="986"/>
    </row>
    <row r="33" spans="1:23" ht="14.25" customHeight="1">
      <c r="A33" s="263" t="s">
        <v>522</v>
      </c>
      <c r="B33" s="243"/>
      <c r="C33" s="243"/>
      <c r="D33" s="243"/>
      <c r="E33" s="243"/>
      <c r="F33" s="243"/>
      <c r="G33" s="243"/>
      <c r="H33" s="243"/>
      <c r="I33" s="243"/>
      <c r="J33" s="243"/>
      <c r="K33" s="243"/>
      <c r="L33" s="244"/>
      <c r="M33" s="994"/>
      <c r="N33" s="986"/>
      <c r="O33" s="986"/>
      <c r="P33" s="986"/>
      <c r="Q33" s="986"/>
      <c r="R33" s="986"/>
      <c r="S33" s="986"/>
      <c r="T33" s="986"/>
      <c r="U33" s="986"/>
      <c r="V33" s="986"/>
      <c r="W33" s="986"/>
    </row>
    <row r="34" spans="1:23" s="569" customFormat="1" ht="14.25" customHeight="1">
      <c r="A34" s="638">
        <v>2000</v>
      </c>
      <c r="B34" s="218">
        <v>2083.1999999999998</v>
      </c>
      <c r="C34" s="218">
        <v>3.9</v>
      </c>
      <c r="D34" s="218">
        <v>25.8</v>
      </c>
      <c r="E34" s="218">
        <v>133.9</v>
      </c>
      <c r="F34" s="218">
        <v>80.5</v>
      </c>
      <c r="G34" s="218">
        <v>69.5</v>
      </c>
      <c r="H34" s="218">
        <v>150.19999999999999</v>
      </c>
      <c r="I34" s="218">
        <v>194.6</v>
      </c>
      <c r="J34" s="218">
        <v>203.5</v>
      </c>
      <c r="K34" s="218">
        <v>376.1</v>
      </c>
      <c r="L34" s="219">
        <v>845.3</v>
      </c>
      <c r="M34" s="994"/>
      <c r="N34" s="986"/>
      <c r="O34" s="986"/>
      <c r="P34" s="986"/>
      <c r="Q34" s="986"/>
      <c r="R34" s="986"/>
      <c r="S34" s="986"/>
      <c r="T34" s="986"/>
      <c r="U34" s="986"/>
      <c r="V34" s="986"/>
      <c r="W34" s="986"/>
    </row>
    <row r="35" spans="1:23" s="569" customFormat="1" ht="14.25" customHeight="1">
      <c r="A35" s="636">
        <v>2020</v>
      </c>
      <c r="B35" s="560">
        <v>1127.0640000000001</v>
      </c>
      <c r="C35" s="560">
        <v>7.2279999999999998</v>
      </c>
      <c r="D35" s="560">
        <v>27.251000000000001</v>
      </c>
      <c r="E35" s="560">
        <v>79.703999999999994</v>
      </c>
      <c r="F35" s="560">
        <v>38.094000000000001</v>
      </c>
      <c r="G35" s="560">
        <v>51.134</v>
      </c>
      <c r="H35" s="560">
        <v>123.175</v>
      </c>
      <c r="I35" s="560">
        <v>122.815</v>
      </c>
      <c r="J35" s="560">
        <v>223.98699999999999</v>
      </c>
      <c r="K35" s="560">
        <v>162.22399999999999</v>
      </c>
      <c r="L35" s="561">
        <v>291.452</v>
      </c>
      <c r="M35" s="994"/>
      <c r="N35" s="986"/>
      <c r="O35" s="986"/>
      <c r="P35" s="986"/>
      <c r="Q35" s="986"/>
      <c r="R35" s="986"/>
      <c r="S35" s="986"/>
      <c r="T35" s="986"/>
      <c r="U35" s="986"/>
      <c r="V35" s="986"/>
      <c r="W35" s="986"/>
    </row>
    <row r="36" spans="1:23" ht="14.25" customHeight="1">
      <c r="A36" s="249" t="s">
        <v>787</v>
      </c>
      <c r="B36" s="243"/>
      <c r="C36" s="243"/>
      <c r="D36" s="243"/>
      <c r="E36" s="243"/>
      <c r="F36" s="243"/>
      <c r="G36" s="243"/>
      <c r="H36" s="243"/>
      <c r="I36" s="243"/>
      <c r="J36" s="243"/>
      <c r="K36" s="243"/>
      <c r="L36" s="244"/>
      <c r="M36" s="986"/>
      <c r="N36" s="986"/>
      <c r="O36" s="986"/>
      <c r="P36" s="986"/>
      <c r="Q36" s="986"/>
      <c r="R36" s="986"/>
      <c r="S36" s="986"/>
      <c r="T36" s="986"/>
      <c r="U36" s="986"/>
      <c r="V36" s="986"/>
      <c r="W36" s="986"/>
    </row>
    <row r="37" spans="1:23" ht="14.25" customHeight="1">
      <c r="A37" s="262" t="s">
        <v>783</v>
      </c>
      <c r="B37" s="243"/>
      <c r="C37" s="243"/>
      <c r="D37" s="243"/>
      <c r="E37" s="243"/>
      <c r="F37" s="243"/>
      <c r="G37" s="243"/>
      <c r="H37" s="243"/>
      <c r="I37" s="243"/>
      <c r="J37" s="243"/>
      <c r="K37" s="243"/>
      <c r="L37" s="244"/>
      <c r="M37" s="986"/>
      <c r="N37" s="986"/>
      <c r="O37" s="986"/>
      <c r="P37" s="986"/>
      <c r="Q37" s="986"/>
      <c r="R37" s="986"/>
      <c r="S37" s="986"/>
      <c r="T37" s="986"/>
      <c r="U37" s="986"/>
      <c r="V37" s="986"/>
      <c r="W37" s="986"/>
    </row>
    <row r="38" spans="1:23" s="569" customFormat="1" ht="14.25" customHeight="1">
      <c r="A38" s="635">
        <v>2000</v>
      </c>
      <c r="B38" s="218">
        <f>B34*100/$B34</f>
        <v>100</v>
      </c>
      <c r="C38" s="218">
        <f t="shared" ref="C38:L38" si="3">C34*100/$B34</f>
        <v>0.18721198156682028</v>
      </c>
      <c r="D38" s="218">
        <f t="shared" si="3"/>
        <v>1.2384792626728112</v>
      </c>
      <c r="E38" s="218">
        <f t="shared" si="3"/>
        <v>6.427611367127497</v>
      </c>
      <c r="F38" s="218">
        <f t="shared" si="3"/>
        <v>3.8642473118279574</v>
      </c>
      <c r="G38" s="218">
        <f t="shared" si="3"/>
        <v>3.3362135176651311</v>
      </c>
      <c r="H38" s="218">
        <f t="shared" si="3"/>
        <v>7.2100614439324113</v>
      </c>
      <c r="I38" s="218">
        <f t="shared" si="3"/>
        <v>9.341397849462366</v>
      </c>
      <c r="J38" s="218">
        <f t="shared" si="3"/>
        <v>9.7686251920122888</v>
      </c>
      <c r="K38" s="218">
        <f t="shared" si="3"/>
        <v>18.053955453149005</v>
      </c>
      <c r="L38" s="219">
        <f t="shared" si="3"/>
        <v>40.576996927803386</v>
      </c>
      <c r="M38" s="986"/>
      <c r="N38" s="986"/>
      <c r="O38" s="986"/>
      <c r="P38" s="986"/>
      <c r="Q38" s="986"/>
      <c r="R38" s="986"/>
      <c r="S38" s="986"/>
      <c r="T38" s="986"/>
      <c r="U38" s="986"/>
      <c r="V38" s="986"/>
      <c r="W38" s="986"/>
    </row>
    <row r="39" spans="1:23" s="569" customFormat="1" ht="14.25" customHeight="1">
      <c r="A39" s="636">
        <v>2020</v>
      </c>
      <c r="B39" s="560">
        <f>SUM(C39:L39)</f>
        <v>100</v>
      </c>
      <c r="C39" s="560">
        <f>C35*100/B35</f>
        <v>0.64131229459906436</v>
      </c>
      <c r="D39" s="560">
        <f>D35*100/B35</f>
        <v>2.4178751162311989</v>
      </c>
      <c r="E39" s="560">
        <f>E35*100/B35</f>
        <v>7.0718255573773972</v>
      </c>
      <c r="F39" s="560">
        <f>F35*100/B35</f>
        <v>3.379932284235855</v>
      </c>
      <c r="G39" s="560">
        <f>G35*100/B35</f>
        <v>4.536920707253536</v>
      </c>
      <c r="H39" s="560">
        <f>H35*100/B35</f>
        <v>10.928838113895926</v>
      </c>
      <c r="I39" s="560">
        <f>I35*100/B35</f>
        <v>10.896896715714457</v>
      </c>
      <c r="J39" s="560">
        <f>J35*100/B35</f>
        <v>19.873494317980168</v>
      </c>
      <c r="K39" s="561">
        <f>K35*100/B35</f>
        <v>14.393503829418735</v>
      </c>
      <c r="L39" s="561">
        <f>L35*100/B35</f>
        <v>25.859401063293653</v>
      </c>
      <c r="M39" s="986"/>
      <c r="N39" s="986"/>
      <c r="O39" s="986"/>
      <c r="P39" s="986"/>
      <c r="Q39" s="986"/>
      <c r="R39" s="986"/>
      <c r="S39" s="986"/>
      <c r="T39" s="986"/>
      <c r="U39" s="986"/>
      <c r="V39" s="986"/>
      <c r="W39" s="986"/>
    </row>
    <row r="40" spans="1:23" ht="30" customHeight="1">
      <c r="A40" s="987" t="s">
        <v>958</v>
      </c>
      <c r="B40" s="987"/>
      <c r="C40" s="987"/>
      <c r="D40" s="987"/>
      <c r="E40" s="987"/>
      <c r="F40" s="987"/>
      <c r="G40" s="987"/>
      <c r="H40" s="987"/>
      <c r="I40" s="987"/>
      <c r="J40" s="987"/>
      <c r="K40" s="987"/>
      <c r="L40" s="987"/>
      <c r="M40" s="986"/>
      <c r="N40" s="986"/>
      <c r="O40" s="986"/>
      <c r="P40" s="986"/>
      <c r="Q40" s="986"/>
      <c r="R40" s="986"/>
      <c r="S40" s="986"/>
      <c r="T40" s="986"/>
      <c r="U40" s="986"/>
      <c r="V40" s="986"/>
      <c r="W40" s="986"/>
    </row>
    <row r="41" spans="1:23" ht="14.25" customHeight="1">
      <c r="A41" s="252" t="s">
        <v>790</v>
      </c>
      <c r="B41" s="236"/>
      <c r="C41" s="236"/>
      <c r="D41" s="247"/>
      <c r="E41" s="236"/>
      <c r="F41" s="236"/>
      <c r="G41" s="236"/>
      <c r="H41" s="236"/>
      <c r="I41" s="236"/>
      <c r="J41" s="236"/>
      <c r="K41" s="236"/>
      <c r="M41" s="986"/>
      <c r="N41" s="986"/>
      <c r="O41" s="986"/>
      <c r="P41" s="986"/>
      <c r="Q41" s="986"/>
      <c r="R41" s="986"/>
      <c r="S41" s="986"/>
      <c r="T41" s="986"/>
      <c r="U41" s="986"/>
      <c r="V41" s="986"/>
      <c r="W41" s="986"/>
    </row>
    <row r="42" spans="1:23" ht="14.25" customHeight="1">
      <c r="A42" s="259" t="s">
        <v>523</v>
      </c>
      <c r="B42" s="236"/>
      <c r="C42" s="236"/>
      <c r="D42" s="236"/>
      <c r="E42" s="236"/>
      <c r="F42" s="236"/>
      <c r="G42" s="236"/>
      <c r="H42" s="236"/>
      <c r="I42" s="236"/>
      <c r="J42" s="236"/>
      <c r="K42" s="236"/>
    </row>
    <row r="43" spans="1:23" s="569" customFormat="1" ht="14.25" customHeight="1">
      <c r="A43" s="635">
        <v>2000</v>
      </c>
      <c r="B43" s="533">
        <v>1706</v>
      </c>
      <c r="C43" s="533">
        <v>135</v>
      </c>
      <c r="D43" s="533">
        <v>119</v>
      </c>
      <c r="E43" s="533">
        <v>151</v>
      </c>
      <c r="F43" s="533">
        <v>89</v>
      </c>
      <c r="G43" s="533">
        <v>104</v>
      </c>
      <c r="H43" s="533">
        <v>201</v>
      </c>
      <c r="I43" s="533">
        <v>195</v>
      </c>
      <c r="J43" s="533">
        <v>239</v>
      </c>
      <c r="K43" s="533">
        <v>233</v>
      </c>
      <c r="L43" s="530">
        <v>240</v>
      </c>
      <c r="N43" s="637"/>
      <c r="O43" s="637"/>
      <c r="P43" s="637"/>
      <c r="Q43" s="637"/>
      <c r="R43" s="637"/>
      <c r="S43" s="637"/>
      <c r="T43" s="637"/>
      <c r="U43" s="637"/>
      <c r="V43" s="637"/>
      <c r="W43" s="637"/>
    </row>
    <row r="44" spans="1:23" s="569" customFormat="1" ht="14.25" customHeight="1">
      <c r="A44" s="636">
        <v>2020</v>
      </c>
      <c r="B44" s="581" t="s">
        <v>1419</v>
      </c>
      <c r="C44" s="581" t="s">
        <v>1420</v>
      </c>
      <c r="D44" s="581" t="s">
        <v>1421</v>
      </c>
      <c r="E44" s="581" t="s">
        <v>1422</v>
      </c>
      <c r="F44" s="581" t="s">
        <v>1423</v>
      </c>
      <c r="G44" s="581" t="s">
        <v>1424</v>
      </c>
      <c r="H44" s="581" t="s">
        <v>1425</v>
      </c>
      <c r="I44" s="581" t="s">
        <v>1426</v>
      </c>
      <c r="J44" s="581" t="s">
        <v>1427</v>
      </c>
      <c r="K44" s="581" t="s">
        <v>1428</v>
      </c>
      <c r="L44" s="575" t="s">
        <v>1429</v>
      </c>
      <c r="M44" s="637"/>
      <c r="N44" s="637"/>
      <c r="O44" s="637"/>
      <c r="P44" s="637"/>
      <c r="Q44" s="637"/>
      <c r="R44" s="637"/>
      <c r="S44" s="637"/>
      <c r="T44" s="637"/>
      <c r="U44" s="637"/>
      <c r="V44" s="637"/>
      <c r="W44" s="637"/>
    </row>
    <row r="45" spans="1:23" ht="14.25" customHeight="1">
      <c r="A45" s="249" t="s">
        <v>788</v>
      </c>
      <c r="B45" s="240"/>
      <c r="C45" s="240"/>
      <c r="D45" s="240"/>
      <c r="E45" s="240"/>
      <c r="F45" s="240"/>
      <c r="G45" s="240"/>
      <c r="H45" s="240"/>
      <c r="I45" s="240"/>
      <c r="J45" s="240"/>
      <c r="K45" s="240"/>
      <c r="L45" s="241"/>
    </row>
    <row r="46" spans="1:23" ht="14.25" customHeight="1">
      <c r="A46" s="262" t="s">
        <v>783</v>
      </c>
      <c r="B46" s="240"/>
      <c r="C46" s="240"/>
      <c r="D46" s="240"/>
      <c r="E46" s="240"/>
      <c r="F46" s="240"/>
      <c r="G46" s="240"/>
      <c r="H46" s="240"/>
      <c r="I46" s="240"/>
      <c r="J46" s="240"/>
      <c r="K46" s="241"/>
      <c r="L46" s="241"/>
    </row>
    <row r="47" spans="1:23" s="569" customFormat="1" ht="14.25" customHeight="1">
      <c r="A47" s="635">
        <v>2000</v>
      </c>
      <c r="B47" s="563">
        <f>B43*100/$B43</f>
        <v>100</v>
      </c>
      <c r="C47" s="563">
        <f t="shared" ref="C47:L47" si="4">C43*100/$B43</f>
        <v>7.9132473622508792</v>
      </c>
      <c r="D47" s="563">
        <f t="shared" si="4"/>
        <v>6.9753810082063303</v>
      </c>
      <c r="E47" s="563">
        <f t="shared" si="4"/>
        <v>8.8511137162954281</v>
      </c>
      <c r="F47" s="563">
        <f t="shared" si="4"/>
        <v>5.2168815943728015</v>
      </c>
      <c r="G47" s="563">
        <f t="shared" si="4"/>
        <v>6.0961313012895664</v>
      </c>
      <c r="H47" s="563">
        <f t="shared" si="4"/>
        <v>11.781946072684642</v>
      </c>
      <c r="I47" s="563">
        <f t="shared" si="4"/>
        <v>11.430246189917936</v>
      </c>
      <c r="J47" s="563">
        <f t="shared" si="4"/>
        <v>14.009378663540446</v>
      </c>
      <c r="K47" s="565">
        <f t="shared" si="4"/>
        <v>13.65767878077374</v>
      </c>
      <c r="L47" s="565">
        <f t="shared" si="4"/>
        <v>14.067995310668231</v>
      </c>
    </row>
    <row r="48" spans="1:23" s="569" customFormat="1" ht="14.25" customHeight="1">
      <c r="A48" s="636">
        <v>2020</v>
      </c>
      <c r="B48" s="560">
        <f>SUM(C48:L48)</f>
        <v>99.999999999999986</v>
      </c>
      <c r="C48" s="560">
        <f>C44*100/B44</f>
        <v>8.1842818428184287</v>
      </c>
      <c r="D48" s="560">
        <f>D44*100/B44</f>
        <v>5.6368563685636852</v>
      </c>
      <c r="E48" s="560">
        <f>E44*100/B44</f>
        <v>9.5392953929539299</v>
      </c>
      <c r="F48" s="560">
        <f>F44*100/B44</f>
        <v>6.3956639566395665</v>
      </c>
      <c r="G48" s="560">
        <f>G44*100/B44</f>
        <v>7.2628726287262877</v>
      </c>
      <c r="H48" s="560">
        <f>H44*100/B44</f>
        <v>14.471544715447154</v>
      </c>
      <c r="I48" s="560">
        <f>I44*100/B44</f>
        <v>11.165311653116531</v>
      </c>
      <c r="J48" s="560">
        <f>J44*100/B44</f>
        <v>12.791327913279133</v>
      </c>
      <c r="K48" s="561">
        <f>K44*100/B44</f>
        <v>11.978319783197833</v>
      </c>
      <c r="L48" s="561">
        <f>L44*100/B44</f>
        <v>12.574525745257452</v>
      </c>
    </row>
    <row r="49" spans="1:23" ht="14.25" customHeight="1">
      <c r="A49" s="253" t="s">
        <v>785</v>
      </c>
      <c r="B49" s="243"/>
      <c r="C49" s="243"/>
      <c r="D49" s="243"/>
      <c r="E49" s="243"/>
      <c r="F49" s="243"/>
      <c r="G49" s="243"/>
      <c r="H49" s="243"/>
      <c r="I49" s="243"/>
      <c r="J49" s="243"/>
      <c r="K49" s="244"/>
      <c r="L49" s="244"/>
    </row>
    <row r="50" spans="1:23" ht="14.25" customHeight="1">
      <c r="A50" s="263" t="s">
        <v>522</v>
      </c>
      <c r="B50" s="243"/>
      <c r="C50" s="243"/>
      <c r="D50" s="243"/>
      <c r="E50" s="243"/>
      <c r="F50" s="243"/>
      <c r="G50" s="243"/>
      <c r="H50" s="243"/>
      <c r="I50" s="243"/>
      <c r="J50" s="243"/>
      <c r="K50" s="244"/>
      <c r="L50" s="244"/>
    </row>
    <row r="51" spans="1:23" s="569" customFormat="1" ht="14.25" customHeight="1">
      <c r="A51" s="635">
        <v>2000</v>
      </c>
      <c r="B51" s="218">
        <v>203610.6</v>
      </c>
      <c r="C51" s="218">
        <v>1.4</v>
      </c>
      <c r="D51" s="218">
        <v>7.1</v>
      </c>
      <c r="E51" s="218">
        <v>38.700000000000003</v>
      </c>
      <c r="F51" s="218">
        <v>64.8</v>
      </c>
      <c r="G51" s="218">
        <v>152.1</v>
      </c>
      <c r="H51" s="218">
        <v>689.5</v>
      </c>
      <c r="I51" s="218">
        <v>1385.2</v>
      </c>
      <c r="J51" s="218">
        <v>3507.2</v>
      </c>
      <c r="K51" s="219">
        <v>7251.1</v>
      </c>
      <c r="L51" s="219">
        <v>190513.4</v>
      </c>
    </row>
    <row r="52" spans="1:23" s="569" customFormat="1" ht="14.25" customHeight="1">
      <c r="A52" s="1112">
        <v>2020</v>
      </c>
      <c r="B52" s="560">
        <v>186155.755</v>
      </c>
      <c r="C52" s="560">
        <v>1.359</v>
      </c>
      <c r="D52" s="560">
        <v>5.5590000000000002</v>
      </c>
      <c r="E52" s="560">
        <v>45.53</v>
      </c>
      <c r="F52" s="560">
        <v>86.290999999999997</v>
      </c>
      <c r="G52" s="560">
        <v>198.50399999999999</v>
      </c>
      <c r="H52" s="560">
        <v>882.91700000000003</v>
      </c>
      <c r="I52" s="560">
        <v>1461.633</v>
      </c>
      <c r="J52" s="561">
        <v>3333.9569999999999</v>
      </c>
      <c r="K52" s="561">
        <v>6707.2209999999995</v>
      </c>
      <c r="L52" s="561">
        <v>173432.78400000001</v>
      </c>
      <c r="M52" s="611"/>
      <c r="N52" s="611"/>
      <c r="O52" s="611"/>
      <c r="P52" s="611"/>
      <c r="Q52" s="611"/>
      <c r="R52" s="611"/>
      <c r="S52" s="611"/>
      <c r="T52" s="611"/>
      <c r="U52" s="611"/>
      <c r="V52" s="611"/>
      <c r="W52" s="611"/>
    </row>
    <row r="53" spans="1:23" ht="14.25" customHeight="1">
      <c r="A53" s="249" t="s">
        <v>789</v>
      </c>
      <c r="B53" s="243"/>
      <c r="C53" s="243"/>
      <c r="D53" s="243"/>
      <c r="E53" s="243"/>
      <c r="F53" s="243"/>
      <c r="G53" s="243"/>
      <c r="H53" s="243"/>
      <c r="I53" s="243"/>
      <c r="J53" s="243"/>
      <c r="K53" s="244"/>
      <c r="L53" s="244"/>
    </row>
    <row r="54" spans="1:23" ht="14.25" customHeight="1">
      <c r="A54" s="262" t="s">
        <v>783</v>
      </c>
      <c r="B54" s="243"/>
      <c r="C54" s="243"/>
      <c r="D54" s="243"/>
      <c r="E54" s="243"/>
      <c r="F54" s="243"/>
      <c r="G54" s="243"/>
      <c r="H54" s="243"/>
      <c r="I54" s="243"/>
      <c r="J54" s="243"/>
      <c r="K54" s="244"/>
      <c r="L54" s="244"/>
    </row>
    <row r="55" spans="1:23" s="569" customFormat="1" ht="14.25" customHeight="1">
      <c r="A55" s="635">
        <v>2000</v>
      </c>
      <c r="B55" s="218">
        <f>B51*100/$B51</f>
        <v>100</v>
      </c>
      <c r="C55" s="218">
        <f t="shared" ref="C55:L55" si="5">C51*100/$B51</f>
        <v>6.8758699203283133E-4</v>
      </c>
      <c r="D55" s="218">
        <f t="shared" si="5"/>
        <v>3.4870483167379301E-3</v>
      </c>
      <c r="E55" s="218">
        <f t="shared" si="5"/>
        <v>1.9006868994050411E-2</v>
      </c>
      <c r="F55" s="218">
        <f t="shared" si="5"/>
        <v>3.1825455059805337E-2</v>
      </c>
      <c r="G55" s="218">
        <f t="shared" si="5"/>
        <v>7.4701415348709735E-2</v>
      </c>
      <c r="H55" s="218">
        <f t="shared" si="5"/>
        <v>0.33863659357616943</v>
      </c>
      <c r="I55" s="218">
        <f t="shared" si="5"/>
        <v>0.68031821525991276</v>
      </c>
      <c r="J55" s="218">
        <f t="shared" si="5"/>
        <v>1.7225036417553898</v>
      </c>
      <c r="K55" s="219">
        <f t="shared" si="5"/>
        <v>3.5612585985209022</v>
      </c>
      <c r="L55" s="219">
        <f t="shared" si="5"/>
        <v>93.567525462819717</v>
      </c>
    </row>
    <row r="56" spans="1:23" s="569" customFormat="1" ht="14.25" customHeight="1">
      <c r="A56" s="636">
        <v>2020</v>
      </c>
      <c r="B56" s="560">
        <f>SUM(C56:L56)</f>
        <v>100.00000000000001</v>
      </c>
      <c r="C56" s="560">
        <f>C52*100/B52</f>
        <v>7.300338364505572E-4</v>
      </c>
      <c r="D56" s="560">
        <f>D52*100/B52</f>
        <v>2.9862090484390341E-3</v>
      </c>
      <c r="E56" s="560">
        <f>E52*100/B52</f>
        <v>2.4458013667103658E-2</v>
      </c>
      <c r="F56" s="560">
        <f>F52*100/B52</f>
        <v>4.635419409945183E-2</v>
      </c>
      <c r="G56" s="560">
        <f>G52*100/B52</f>
        <v>0.10663328673346681</v>
      </c>
      <c r="H56" s="560">
        <f>H52*100/B52</f>
        <v>0.47428939277219762</v>
      </c>
      <c r="I56" s="560">
        <f>I52*100/B52</f>
        <v>0.78516670086294138</v>
      </c>
      <c r="J56" s="560">
        <f>J52*100/B52</f>
        <v>1.7909502717227304</v>
      </c>
      <c r="K56" s="561">
        <f>K52*100/B52</f>
        <v>3.6030156575068011</v>
      </c>
      <c r="L56" s="561">
        <f>L52*100/B52</f>
        <v>93.165416239750428</v>
      </c>
    </row>
    <row r="57" spans="1:23" ht="5.0999999999999996" customHeight="1"/>
    <row r="58" spans="1:23" ht="14.25" customHeight="1">
      <c r="A58" s="663" t="s">
        <v>1273</v>
      </c>
      <c r="N58" s="246"/>
      <c r="O58" s="246"/>
      <c r="P58" s="246"/>
      <c r="Q58" s="246"/>
      <c r="R58" s="246"/>
      <c r="S58" s="246"/>
      <c r="T58" s="246"/>
      <c r="U58" s="246"/>
      <c r="V58" s="246"/>
      <c r="W58" s="254"/>
    </row>
    <row r="59" spans="1:23" ht="14.25" customHeight="1">
      <c r="A59" s="490" t="s">
        <v>940</v>
      </c>
      <c r="N59" s="246"/>
      <c r="O59" s="246"/>
      <c r="P59" s="246"/>
      <c r="Q59" s="246"/>
      <c r="R59" s="246"/>
      <c r="S59" s="246"/>
      <c r="T59" s="246"/>
      <c r="U59" s="246"/>
      <c r="V59" s="246"/>
      <c r="W59" s="246"/>
    </row>
  </sheetData>
  <customSheetViews>
    <customSheetView guid="{17A61E15-CB34-4E45-B54C-4890B27A542F}" showGridLines="0">
      <pane ySplit="5" topLeftCell="A6"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28">
    <mergeCell ref="M30:M35"/>
    <mergeCell ref="N30:N35"/>
    <mergeCell ref="O30:O35"/>
    <mergeCell ref="P30:P35"/>
    <mergeCell ref="Q30:Q35"/>
    <mergeCell ref="A40:L40"/>
    <mergeCell ref="A4:A5"/>
    <mergeCell ref="B4:B5"/>
    <mergeCell ref="C4:L4"/>
    <mergeCell ref="A23:L23"/>
    <mergeCell ref="A6:L6"/>
    <mergeCell ref="M36:M41"/>
    <mergeCell ref="N36:N41"/>
    <mergeCell ref="O36:O41"/>
    <mergeCell ref="P36:P41"/>
    <mergeCell ref="R36:R41"/>
    <mergeCell ref="Q36:Q41"/>
    <mergeCell ref="W30:W35"/>
    <mergeCell ref="R30:R35"/>
    <mergeCell ref="S30:S35"/>
    <mergeCell ref="T30:T35"/>
    <mergeCell ref="W36:W41"/>
    <mergeCell ref="S36:S41"/>
    <mergeCell ref="T36:T41"/>
    <mergeCell ref="U36:U41"/>
    <mergeCell ref="V36:V41"/>
    <mergeCell ref="U30:U35"/>
    <mergeCell ref="V30:V35"/>
  </mergeCells>
  <phoneticPr fontId="0" type="noConversion"/>
  <hyperlinks>
    <hyperlink ref="N1" location="'Spis tablic_Contents'!A1" display="&lt; POWRÓT"/>
    <hyperlink ref="N2" location="'Spis tablic_Contents'!A1" display="&lt; BACK"/>
  </hyperlinks>
  <pageMargins left="0.70866141732283461" right="0.70866141732283461" top="0.74803149606299213" bottom="0.74803149606299213" header="0.31496062992125984" footer="0.31496062992125984"/>
  <pageSetup paperSize="9" scale="43" fitToHeight="0" orientation="portrait" r:id="rId2"/>
  <headerFooter alignWithMargins="0">
    <oddFooter>&amp;L&amp;P/&amp;N</oddFooter>
  </headerFooter>
  <ignoredErrors>
    <ignoredError sqref="B27:L27 B44:L4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1"/>
  <sheetViews>
    <sheetView showGridLines="0" workbookViewId="0">
      <selection activeCell="C73" sqref="C73"/>
    </sheetView>
  </sheetViews>
  <sheetFormatPr defaultColWidth="9.140625" defaultRowHeight="12"/>
  <cols>
    <col min="1" max="1" width="13.28515625" style="60" customWidth="1"/>
    <col min="2" max="7" width="9.140625" style="60"/>
    <col min="8" max="8" width="8.85546875" style="60" customWidth="1"/>
    <col min="9" max="9" width="13" style="60" customWidth="1"/>
    <col min="10" max="11" width="9.140625" style="60"/>
    <col min="12" max="12" width="10.42578125" style="60" customWidth="1"/>
    <col min="13" max="16384" width="9.140625" style="60"/>
  </cols>
  <sheetData>
    <row r="1" spans="1:9" ht="29.25" customHeight="1">
      <c r="A1" s="641" t="s">
        <v>566</v>
      </c>
    </row>
    <row r="2" spans="1:9" ht="18" customHeight="1">
      <c r="A2" s="642" t="s">
        <v>500</v>
      </c>
    </row>
    <row r="3" spans="1:9" ht="35.25" customHeight="1">
      <c r="A3" s="58" t="s">
        <v>1339</v>
      </c>
      <c r="B3" s="58" t="s">
        <v>504</v>
      </c>
      <c r="C3" s="58"/>
      <c r="D3" s="58"/>
      <c r="E3" s="58"/>
      <c r="F3" s="58"/>
      <c r="G3" s="58"/>
      <c r="H3" s="58"/>
      <c r="I3" s="58"/>
    </row>
    <row r="4" spans="1:9" ht="14.25" customHeight="1">
      <c r="A4" s="58"/>
      <c r="B4" s="301" t="s">
        <v>501</v>
      </c>
      <c r="C4" s="58"/>
    </row>
    <row r="5" spans="1:9" ht="35.25" customHeight="1">
      <c r="A5" s="58" t="s">
        <v>1340</v>
      </c>
      <c r="B5" s="58" t="s">
        <v>506</v>
      </c>
      <c r="C5" s="58"/>
      <c r="D5" s="58"/>
      <c r="E5" s="58"/>
      <c r="F5" s="58"/>
      <c r="G5" s="58"/>
      <c r="H5" s="58"/>
      <c r="I5" s="58"/>
    </row>
    <row r="6" spans="1:9" ht="14.25" customHeight="1">
      <c r="A6" s="58"/>
      <c r="B6" s="301" t="s">
        <v>505</v>
      </c>
      <c r="C6" s="58"/>
    </row>
    <row r="7" spans="1:9" ht="35.25" customHeight="1">
      <c r="A7" s="673" t="s">
        <v>1341</v>
      </c>
      <c r="B7" s="58" t="s">
        <v>508</v>
      </c>
    </row>
    <row r="8" spans="1:9" ht="14.25" customHeight="1">
      <c r="A8" s="58"/>
      <c r="B8" s="301" t="s">
        <v>507</v>
      </c>
      <c r="C8" s="58"/>
      <c r="D8" s="58"/>
      <c r="E8" s="58"/>
      <c r="F8" s="894"/>
      <c r="G8" s="894"/>
    </row>
    <row r="9" spans="1:9" ht="35.25" customHeight="1">
      <c r="A9" s="673" t="s">
        <v>1342</v>
      </c>
      <c r="B9" s="58" t="s">
        <v>509</v>
      </c>
      <c r="C9" s="58"/>
      <c r="D9" s="58"/>
      <c r="E9" s="58"/>
      <c r="F9" s="58"/>
      <c r="G9" s="58"/>
      <c r="H9" s="58"/>
      <c r="I9" s="58"/>
    </row>
    <row r="10" spans="1:9" ht="14.25" customHeight="1">
      <c r="A10" s="58"/>
      <c r="B10" s="384" t="s">
        <v>550</v>
      </c>
      <c r="C10" s="58"/>
    </row>
    <row r="11" spans="1:9" ht="35.25" customHeight="1">
      <c r="A11" s="673" t="s">
        <v>1343</v>
      </c>
      <c r="B11" s="58" t="s">
        <v>510</v>
      </c>
      <c r="C11" s="58"/>
      <c r="D11" s="58"/>
      <c r="E11" s="58"/>
      <c r="F11" s="58"/>
      <c r="G11" s="58"/>
      <c r="H11" s="58"/>
      <c r="I11" s="58"/>
    </row>
    <row r="12" spans="1:9" ht="14.25" customHeight="1">
      <c r="A12" s="58"/>
      <c r="B12" s="301" t="s">
        <v>1113</v>
      </c>
      <c r="C12" s="58"/>
    </row>
    <row r="13" spans="1:9" ht="35.25" customHeight="1">
      <c r="A13" s="673" t="s">
        <v>1344</v>
      </c>
      <c r="B13" s="895" t="s">
        <v>1391</v>
      </c>
      <c r="C13" s="58"/>
      <c r="D13" s="896"/>
      <c r="E13" s="58"/>
      <c r="F13" s="58"/>
      <c r="G13" s="58"/>
      <c r="H13" s="58"/>
      <c r="I13" s="58"/>
    </row>
    <row r="14" spans="1:9" ht="14.25" customHeight="1">
      <c r="A14" s="58"/>
      <c r="B14" s="301" t="s">
        <v>1390</v>
      </c>
      <c r="C14" s="58"/>
      <c r="D14" s="896"/>
      <c r="E14" s="58"/>
      <c r="F14" s="58"/>
      <c r="G14" s="58"/>
      <c r="H14" s="58"/>
      <c r="I14" s="58"/>
    </row>
    <row r="15" spans="1:9" ht="35.25" customHeight="1">
      <c r="A15" s="673" t="s">
        <v>1345</v>
      </c>
      <c r="B15" s="58" t="s">
        <v>511</v>
      </c>
      <c r="C15" s="58"/>
      <c r="D15" s="58"/>
      <c r="E15" s="58"/>
      <c r="F15" s="58"/>
      <c r="G15" s="58"/>
      <c r="H15" s="58"/>
      <c r="I15" s="58"/>
    </row>
    <row r="16" spans="1:9" ht="14.25" customHeight="1">
      <c r="A16" s="58"/>
      <c r="B16" s="301" t="s">
        <v>551</v>
      </c>
      <c r="D16" s="58"/>
      <c r="E16" s="58"/>
      <c r="F16" s="58"/>
      <c r="G16" s="58"/>
      <c r="H16" s="58"/>
      <c r="I16" s="58"/>
    </row>
    <row r="17" spans="1:9" ht="35.25" customHeight="1">
      <c r="A17" s="673" t="s">
        <v>1346</v>
      </c>
      <c r="B17" s="58" t="s">
        <v>1789</v>
      </c>
      <c r="C17" s="58"/>
      <c r="D17" s="58"/>
      <c r="E17" s="58"/>
      <c r="F17" s="58"/>
      <c r="G17" s="58"/>
      <c r="H17" s="58"/>
      <c r="I17" s="58"/>
    </row>
    <row r="18" spans="1:9" ht="14.25" customHeight="1">
      <c r="A18" s="58"/>
      <c r="B18" s="301" t="s">
        <v>1790</v>
      </c>
      <c r="D18" s="58"/>
      <c r="E18" s="58"/>
      <c r="F18" s="58"/>
      <c r="G18" s="58"/>
      <c r="H18" s="58"/>
      <c r="I18" s="58"/>
    </row>
    <row r="19" spans="1:9" ht="35.25" customHeight="1">
      <c r="A19" s="673" t="s">
        <v>1347</v>
      </c>
      <c r="B19" s="58" t="s">
        <v>1394</v>
      </c>
      <c r="C19" s="58"/>
      <c r="D19" s="58"/>
      <c r="E19" s="58"/>
      <c r="F19" s="58"/>
      <c r="G19" s="58"/>
      <c r="H19" s="58"/>
      <c r="I19" s="58"/>
    </row>
    <row r="20" spans="1:9" ht="14.25" customHeight="1">
      <c r="A20" s="58"/>
      <c r="B20" s="301" t="s">
        <v>1395</v>
      </c>
      <c r="D20" s="58"/>
      <c r="E20" s="58"/>
      <c r="F20" s="58"/>
      <c r="G20" s="58"/>
      <c r="H20" s="58"/>
      <c r="I20" s="58"/>
    </row>
    <row r="21" spans="1:9" ht="35.25" customHeight="1">
      <c r="A21" s="673" t="s">
        <v>1348</v>
      </c>
      <c r="B21" s="58" t="s">
        <v>1396</v>
      </c>
      <c r="D21" s="58"/>
      <c r="E21" s="58"/>
      <c r="F21" s="58"/>
      <c r="G21" s="58"/>
      <c r="H21" s="58"/>
      <c r="I21" s="58"/>
    </row>
    <row r="22" spans="1:9" ht="14.25" customHeight="1">
      <c r="A22" s="58"/>
      <c r="B22" s="301" t="s">
        <v>1397</v>
      </c>
      <c r="D22" s="58"/>
      <c r="E22" s="58"/>
      <c r="F22" s="58"/>
      <c r="G22" s="58"/>
      <c r="H22" s="58"/>
      <c r="I22" s="58"/>
    </row>
    <row r="23" spans="1:9" ht="35.25" customHeight="1">
      <c r="A23" s="673" t="s">
        <v>1349</v>
      </c>
      <c r="B23" s="58" t="s">
        <v>514</v>
      </c>
      <c r="D23" s="58"/>
      <c r="E23" s="58"/>
      <c r="F23" s="58"/>
      <c r="G23" s="58"/>
      <c r="H23" s="58"/>
      <c r="I23" s="58"/>
    </row>
    <row r="24" spans="1:9" ht="14.25" customHeight="1">
      <c r="A24" s="58"/>
      <c r="B24" s="301" t="s">
        <v>345</v>
      </c>
      <c r="D24" s="58"/>
      <c r="E24" s="58"/>
      <c r="F24" s="58"/>
      <c r="G24" s="58"/>
      <c r="H24" s="58"/>
      <c r="I24" s="58"/>
    </row>
    <row r="25" spans="1:9" ht="35.25" customHeight="1">
      <c r="A25" s="673" t="s">
        <v>1350</v>
      </c>
      <c r="B25" s="58" t="s">
        <v>1406</v>
      </c>
      <c r="C25" s="58"/>
      <c r="D25" s="58"/>
      <c r="E25" s="58"/>
      <c r="F25" s="58"/>
      <c r="G25" s="58"/>
      <c r="H25" s="58"/>
      <c r="I25" s="58"/>
    </row>
    <row r="26" spans="1:9" ht="14.25" customHeight="1">
      <c r="A26" s="58"/>
      <c r="B26" s="301" t="s">
        <v>1407</v>
      </c>
      <c r="D26" s="58"/>
      <c r="E26" s="58"/>
      <c r="F26" s="58"/>
      <c r="G26" s="58"/>
      <c r="H26" s="58"/>
      <c r="I26" s="58"/>
    </row>
    <row r="27" spans="1:9" ht="35.25" customHeight="1">
      <c r="A27" s="673" t="s">
        <v>1351</v>
      </c>
      <c r="B27" s="58" t="s">
        <v>518</v>
      </c>
      <c r="C27" s="58"/>
      <c r="D27" s="58"/>
      <c r="E27" s="58"/>
      <c r="F27" s="58"/>
      <c r="G27" s="58"/>
      <c r="H27" s="58"/>
      <c r="I27" s="58"/>
    </row>
    <row r="28" spans="1:9" ht="14.25" customHeight="1">
      <c r="A28" s="58"/>
      <c r="B28" s="301" t="s">
        <v>519</v>
      </c>
      <c r="D28" s="58"/>
      <c r="E28" s="58"/>
      <c r="F28" s="58"/>
      <c r="G28" s="58"/>
      <c r="H28" s="58"/>
      <c r="I28" s="58"/>
    </row>
    <row r="29" spans="1:9" ht="35.25" customHeight="1">
      <c r="A29" s="673" t="s">
        <v>1352</v>
      </c>
      <c r="B29" s="58" t="s">
        <v>1386</v>
      </c>
      <c r="C29" s="58"/>
      <c r="D29" s="58"/>
      <c r="E29" s="58"/>
      <c r="F29" s="58"/>
      <c r="G29" s="58"/>
      <c r="H29" s="58"/>
      <c r="I29" s="58"/>
    </row>
    <row r="30" spans="1:9" ht="14.25" customHeight="1">
      <c r="A30" s="58"/>
      <c r="B30" s="301" t="s">
        <v>1387</v>
      </c>
      <c r="D30" s="58"/>
      <c r="E30" s="58"/>
      <c r="F30" s="58"/>
      <c r="G30" s="58"/>
      <c r="H30" s="58"/>
      <c r="I30" s="58"/>
    </row>
    <row r="31" spans="1:9" ht="35.25" customHeight="1">
      <c r="A31" s="673" t="s">
        <v>1353</v>
      </c>
      <c r="B31" s="58" t="s">
        <v>552</v>
      </c>
      <c r="C31" s="58"/>
      <c r="D31" s="58"/>
      <c r="E31" s="58"/>
      <c r="F31" s="58"/>
      <c r="G31" s="58"/>
      <c r="H31" s="58"/>
      <c r="I31" s="58"/>
    </row>
    <row r="32" spans="1:9" ht="14.25" customHeight="1">
      <c r="A32" s="58"/>
      <c r="B32" s="301" t="s">
        <v>1798</v>
      </c>
      <c r="D32" s="58"/>
      <c r="E32" s="58"/>
      <c r="F32" s="58"/>
      <c r="G32" s="58"/>
      <c r="H32" s="58"/>
      <c r="I32" s="58"/>
    </row>
    <row r="33" spans="1:9" ht="35.25" customHeight="1">
      <c r="A33" s="673" t="s">
        <v>1354</v>
      </c>
      <c r="B33" s="58" t="s">
        <v>1412</v>
      </c>
      <c r="C33" s="58"/>
      <c r="D33" s="58"/>
      <c r="E33" s="58"/>
      <c r="F33" s="58"/>
      <c r="G33" s="58"/>
      <c r="H33" s="58"/>
      <c r="I33" s="58"/>
    </row>
    <row r="34" spans="1:9" ht="14.25" customHeight="1">
      <c r="A34" s="58"/>
      <c r="B34" s="301" t="s">
        <v>1799</v>
      </c>
      <c r="C34" s="58"/>
      <c r="D34" s="58"/>
      <c r="E34" s="58"/>
      <c r="F34" s="58"/>
      <c r="G34" s="58"/>
      <c r="H34" s="58"/>
      <c r="I34" s="58"/>
    </row>
    <row r="35" spans="1:9" ht="35.25" customHeight="1">
      <c r="A35" s="673" t="s">
        <v>1355</v>
      </c>
      <c r="B35" s="58" t="s">
        <v>524</v>
      </c>
      <c r="C35" s="58"/>
      <c r="D35" s="58"/>
      <c r="E35" s="58"/>
      <c r="F35" s="58"/>
      <c r="G35" s="58"/>
      <c r="H35" s="58"/>
      <c r="I35" s="58"/>
    </row>
    <row r="36" spans="1:9" s="897" customFormat="1" ht="14.25" customHeight="1">
      <c r="A36" s="58"/>
      <c r="B36" s="301" t="s">
        <v>561</v>
      </c>
      <c r="D36" s="898"/>
      <c r="E36" s="898"/>
      <c r="F36" s="898"/>
      <c r="G36" s="898"/>
      <c r="H36" s="898"/>
      <c r="I36" s="898"/>
    </row>
    <row r="37" spans="1:9" ht="35.25" customHeight="1">
      <c r="A37" s="673" t="s">
        <v>1356</v>
      </c>
      <c r="B37" s="58" t="s">
        <v>1114</v>
      </c>
      <c r="C37" s="58"/>
      <c r="D37" s="58"/>
      <c r="E37" s="58"/>
      <c r="F37" s="58"/>
      <c r="G37" s="58"/>
      <c r="H37" s="58"/>
      <c r="I37" s="58"/>
    </row>
    <row r="38" spans="1:9" ht="14.25" customHeight="1">
      <c r="A38" s="58"/>
      <c r="B38" s="34" t="s">
        <v>895</v>
      </c>
      <c r="D38" s="58"/>
      <c r="E38" s="58"/>
      <c r="F38" s="58"/>
      <c r="G38" s="58"/>
      <c r="H38" s="58"/>
      <c r="I38" s="58"/>
    </row>
    <row r="39" spans="1:9" ht="14.25" customHeight="1">
      <c r="A39" s="58"/>
      <c r="B39" s="301" t="s">
        <v>562</v>
      </c>
      <c r="C39" s="58"/>
      <c r="D39" s="58"/>
      <c r="E39" s="58"/>
      <c r="F39" s="58"/>
      <c r="G39" s="58"/>
      <c r="H39" s="58"/>
      <c r="I39" s="58"/>
    </row>
    <row r="40" spans="1:9" ht="14.25" customHeight="1">
      <c r="A40" s="58"/>
      <c r="B40" s="301" t="s">
        <v>525</v>
      </c>
      <c r="D40" s="58"/>
      <c r="E40" s="58"/>
      <c r="F40" s="58"/>
      <c r="G40" s="58"/>
      <c r="H40" s="58"/>
      <c r="I40" s="58"/>
    </row>
    <row r="41" spans="1:9" ht="35.25" customHeight="1">
      <c r="A41" s="673" t="s">
        <v>1357</v>
      </c>
      <c r="B41" s="58" t="s">
        <v>1115</v>
      </c>
      <c r="C41" s="58"/>
      <c r="D41" s="58"/>
      <c r="E41" s="58"/>
      <c r="F41" s="58"/>
      <c r="G41" s="58"/>
      <c r="H41" s="58"/>
      <c r="I41" s="58"/>
    </row>
    <row r="42" spans="1:9" ht="14.25" customHeight="1">
      <c r="A42" s="58"/>
      <c r="B42" s="34" t="s">
        <v>1644</v>
      </c>
      <c r="D42" s="58"/>
      <c r="E42" s="58"/>
      <c r="F42" s="58"/>
      <c r="G42" s="58"/>
      <c r="H42" s="58"/>
      <c r="I42" s="58"/>
    </row>
    <row r="43" spans="1:9" s="897" customFormat="1" ht="14.25" customHeight="1">
      <c r="A43" s="58"/>
      <c r="B43" s="301" t="s">
        <v>1645</v>
      </c>
      <c r="C43" s="898"/>
      <c r="D43" s="898"/>
      <c r="E43" s="898"/>
      <c r="F43" s="898"/>
      <c r="G43" s="898"/>
      <c r="H43" s="898"/>
      <c r="I43" s="898"/>
    </row>
    <row r="44" spans="1:9" ht="35.25" customHeight="1">
      <c r="A44" s="673" t="s">
        <v>1358</v>
      </c>
      <c r="B44" s="58" t="s">
        <v>538</v>
      </c>
      <c r="D44" s="58"/>
      <c r="E44" s="58"/>
      <c r="F44" s="58"/>
      <c r="G44" s="58"/>
      <c r="H44" s="58"/>
      <c r="I44" s="58"/>
    </row>
    <row r="45" spans="1:9" ht="14.25" customHeight="1">
      <c r="A45" s="58"/>
      <c r="B45" s="34" t="s">
        <v>1555</v>
      </c>
      <c r="C45" s="58"/>
      <c r="D45" s="58"/>
      <c r="E45" s="58"/>
      <c r="F45" s="58"/>
      <c r="G45" s="58"/>
      <c r="H45" s="58"/>
      <c r="I45" s="58"/>
    </row>
    <row r="46" spans="1:9" ht="14.25" customHeight="1">
      <c r="A46" s="58"/>
      <c r="B46" s="301" t="s">
        <v>1797</v>
      </c>
      <c r="D46" s="58"/>
      <c r="E46" s="58"/>
      <c r="F46" s="58"/>
      <c r="G46" s="58"/>
      <c r="H46" s="58"/>
      <c r="I46" s="58"/>
    </row>
    <row r="47" spans="1:9" ht="35.25" customHeight="1">
      <c r="A47" s="673" t="s">
        <v>1359</v>
      </c>
      <c r="B47" s="58" t="s">
        <v>1117</v>
      </c>
      <c r="C47" s="58"/>
      <c r="D47" s="58"/>
      <c r="E47" s="58"/>
      <c r="F47" s="58"/>
      <c r="G47" s="58"/>
      <c r="H47" s="58"/>
      <c r="I47" s="58"/>
    </row>
    <row r="48" spans="1:9" ht="14.25" customHeight="1">
      <c r="A48" s="58"/>
      <c r="B48" s="34" t="s">
        <v>1641</v>
      </c>
      <c r="D48" s="58"/>
      <c r="E48" s="58"/>
      <c r="F48" s="58"/>
      <c r="G48" s="58"/>
      <c r="H48" s="58"/>
      <c r="I48" s="58"/>
    </row>
    <row r="49" spans="1:9" ht="14.25" customHeight="1">
      <c r="A49" s="58"/>
      <c r="B49" s="301" t="s">
        <v>557</v>
      </c>
      <c r="C49" s="58"/>
      <c r="D49" s="58"/>
      <c r="E49" s="58"/>
      <c r="F49" s="58"/>
      <c r="G49" s="58"/>
      <c r="H49" s="58"/>
      <c r="I49" s="58"/>
    </row>
    <row r="50" spans="1:9" ht="14.25" customHeight="1">
      <c r="A50" s="58"/>
      <c r="B50" s="301" t="s">
        <v>1642</v>
      </c>
      <c r="D50" s="58"/>
      <c r="E50" s="58"/>
      <c r="F50" s="58"/>
      <c r="G50" s="58"/>
      <c r="H50" s="58"/>
      <c r="I50" s="58"/>
    </row>
    <row r="51" spans="1:9" ht="35.25" customHeight="1">
      <c r="A51" s="673" t="s">
        <v>1360</v>
      </c>
      <c r="B51" s="58" t="s">
        <v>1117</v>
      </c>
      <c r="C51" s="58"/>
      <c r="D51" s="58"/>
      <c r="E51" s="58"/>
      <c r="F51" s="58"/>
      <c r="G51" s="58"/>
      <c r="H51" s="58"/>
      <c r="I51" s="58"/>
    </row>
    <row r="52" spans="1:9" ht="14.25" customHeight="1">
      <c r="A52" s="58"/>
      <c r="B52" s="896" t="s">
        <v>1643</v>
      </c>
      <c r="D52" s="58"/>
      <c r="E52" s="58"/>
      <c r="F52" s="58"/>
      <c r="G52" s="58"/>
      <c r="H52" s="58"/>
      <c r="I52" s="58"/>
    </row>
    <row r="53" spans="1:9" ht="14.25" customHeight="1">
      <c r="A53" s="58"/>
      <c r="B53" s="384" t="s">
        <v>558</v>
      </c>
      <c r="C53" s="58"/>
      <c r="D53" s="58"/>
      <c r="E53" s="58"/>
      <c r="F53" s="58"/>
      <c r="G53" s="58"/>
      <c r="H53" s="58"/>
      <c r="I53" s="58"/>
    </row>
    <row r="54" spans="1:9" ht="14.25" customHeight="1">
      <c r="A54" s="58"/>
      <c r="B54" s="384" t="s">
        <v>1642</v>
      </c>
    </row>
    <row r="55" spans="1:9" ht="35.25" customHeight="1">
      <c r="A55" s="673" t="s">
        <v>1361</v>
      </c>
      <c r="B55" s="58" t="s">
        <v>1116</v>
      </c>
      <c r="C55" s="58"/>
      <c r="D55" s="58"/>
      <c r="E55" s="58"/>
      <c r="F55" s="58"/>
      <c r="G55" s="58"/>
      <c r="H55" s="58"/>
      <c r="I55" s="58"/>
    </row>
    <row r="56" spans="1:9" ht="14.25" customHeight="1">
      <c r="A56" s="58"/>
      <c r="B56" s="34" t="s">
        <v>1648</v>
      </c>
      <c r="D56" s="58"/>
      <c r="E56" s="58"/>
      <c r="F56" s="58"/>
      <c r="G56" s="58"/>
      <c r="H56" s="58"/>
      <c r="I56" s="58"/>
    </row>
    <row r="57" spans="1:9" ht="14.25" customHeight="1">
      <c r="A57" s="58"/>
      <c r="B57" s="301" t="s">
        <v>791</v>
      </c>
      <c r="C57" s="58"/>
      <c r="D57" s="58"/>
      <c r="E57" s="58"/>
      <c r="F57" s="58"/>
      <c r="G57" s="58"/>
      <c r="H57" s="58"/>
      <c r="I57" s="58"/>
    </row>
    <row r="58" spans="1:9" ht="14.25" customHeight="1">
      <c r="A58" s="58"/>
      <c r="B58" s="301" t="s">
        <v>1649</v>
      </c>
      <c r="D58" s="58"/>
      <c r="E58" s="58"/>
      <c r="F58" s="58"/>
      <c r="G58" s="58"/>
      <c r="H58" s="58"/>
      <c r="I58" s="58"/>
    </row>
    <row r="59" spans="1:9" ht="35.25" customHeight="1">
      <c r="A59" s="673" t="s">
        <v>1362</v>
      </c>
      <c r="B59" s="58" t="s">
        <v>1652</v>
      </c>
      <c r="C59" s="58"/>
      <c r="D59" s="58"/>
      <c r="E59" s="58"/>
      <c r="F59" s="58"/>
      <c r="G59" s="58"/>
      <c r="H59" s="58"/>
      <c r="I59" s="58"/>
    </row>
    <row r="60" spans="1:9" ht="14.25" customHeight="1">
      <c r="A60" s="58"/>
      <c r="B60" s="301" t="s">
        <v>1653</v>
      </c>
      <c r="C60" s="58"/>
      <c r="D60" s="58"/>
      <c r="E60" s="58"/>
      <c r="F60" s="58"/>
      <c r="G60" s="58"/>
      <c r="H60" s="58"/>
      <c r="I60" s="58"/>
    </row>
    <row r="61" spans="1:9" ht="35.25" customHeight="1">
      <c r="A61" s="673" t="s">
        <v>1363</v>
      </c>
      <c r="B61" s="58" t="s">
        <v>1217</v>
      </c>
      <c r="C61" s="58"/>
      <c r="D61" s="58"/>
      <c r="E61" s="58"/>
      <c r="F61" s="58"/>
      <c r="G61" s="58"/>
      <c r="H61" s="58"/>
      <c r="I61" s="58"/>
    </row>
    <row r="62" spans="1:9" ht="14.25" customHeight="1">
      <c r="A62" s="58"/>
      <c r="B62" s="301" t="s">
        <v>1215</v>
      </c>
      <c r="C62" s="58"/>
      <c r="D62" s="58"/>
      <c r="E62" s="58"/>
      <c r="F62" s="58"/>
      <c r="G62" s="58"/>
      <c r="H62" s="58"/>
      <c r="I62" s="58"/>
    </row>
    <row r="63" spans="1:9" ht="35.25" customHeight="1">
      <c r="A63" s="673" t="s">
        <v>1364</v>
      </c>
      <c r="B63" s="58" t="s">
        <v>1658</v>
      </c>
      <c r="C63" s="58"/>
      <c r="D63" s="58"/>
      <c r="E63" s="58"/>
      <c r="F63" s="58"/>
      <c r="G63" s="58"/>
      <c r="H63" s="58"/>
      <c r="I63" s="58"/>
    </row>
    <row r="64" spans="1:9" ht="14.25" customHeight="1">
      <c r="A64" s="58"/>
      <c r="B64" s="301" t="s">
        <v>1657</v>
      </c>
      <c r="C64" s="58"/>
      <c r="D64" s="58"/>
      <c r="E64" s="58"/>
      <c r="F64" s="58"/>
      <c r="G64" s="58"/>
      <c r="H64" s="58"/>
      <c r="I64" s="58"/>
    </row>
    <row r="65" spans="1:9" ht="35.25" customHeight="1">
      <c r="A65" s="673" t="s">
        <v>1365</v>
      </c>
      <c r="B65" s="58" t="s">
        <v>1661</v>
      </c>
      <c r="C65" s="58"/>
      <c r="D65" s="58"/>
      <c r="E65" s="58"/>
      <c r="F65" s="58"/>
      <c r="G65" s="58"/>
      <c r="H65" s="58"/>
      <c r="I65" s="58"/>
    </row>
    <row r="66" spans="1:9" ht="14.25" customHeight="1">
      <c r="A66" s="58"/>
      <c r="B66" s="301" t="s">
        <v>1660</v>
      </c>
      <c r="C66" s="58"/>
      <c r="D66" s="58"/>
      <c r="E66" s="58"/>
      <c r="F66" s="58"/>
      <c r="G66" s="58"/>
      <c r="H66" s="58"/>
      <c r="I66" s="58"/>
    </row>
    <row r="67" spans="1:9" ht="35.25" customHeight="1">
      <c r="A67" s="673" t="s">
        <v>1366</v>
      </c>
      <c r="B67" s="58" t="s">
        <v>537</v>
      </c>
      <c r="C67" s="58"/>
      <c r="D67" s="58"/>
      <c r="E67" s="58"/>
      <c r="F67" s="58"/>
      <c r="G67" s="58"/>
      <c r="H67" s="58"/>
      <c r="I67" s="58"/>
    </row>
    <row r="68" spans="1:9" ht="14.25" customHeight="1">
      <c r="A68" s="58"/>
      <c r="B68" s="896" t="s">
        <v>527</v>
      </c>
      <c r="D68" s="58"/>
      <c r="E68" s="58"/>
      <c r="F68" s="58"/>
      <c r="G68" s="58"/>
      <c r="H68" s="58"/>
      <c r="I68" s="58"/>
    </row>
    <row r="69" spans="1:9" ht="14.25" customHeight="1">
      <c r="A69" s="58"/>
      <c r="B69" s="301" t="s">
        <v>560</v>
      </c>
      <c r="C69" s="58"/>
      <c r="D69" s="58"/>
      <c r="E69" s="58"/>
      <c r="F69" s="58"/>
      <c r="G69" s="58"/>
      <c r="H69" s="58"/>
      <c r="I69" s="58"/>
    </row>
    <row r="70" spans="1:9" ht="14.25" customHeight="1">
      <c r="A70" s="58"/>
      <c r="B70" s="301" t="s">
        <v>526</v>
      </c>
      <c r="D70" s="58"/>
      <c r="E70" s="58"/>
      <c r="F70" s="58"/>
      <c r="G70" s="58"/>
      <c r="H70" s="58"/>
      <c r="I70" s="58"/>
    </row>
    <row r="71" spans="1:9" ht="35.25" customHeight="1">
      <c r="A71" s="673" t="s">
        <v>1367</v>
      </c>
      <c r="B71" s="58" t="s">
        <v>1118</v>
      </c>
      <c r="C71" s="58"/>
      <c r="D71" s="58"/>
      <c r="E71" s="58"/>
      <c r="F71" s="58"/>
      <c r="G71" s="58"/>
      <c r="H71" s="58"/>
      <c r="I71" s="58"/>
    </row>
    <row r="72" spans="1:9" ht="14.25" customHeight="1">
      <c r="A72" s="58"/>
      <c r="B72" s="896" t="s">
        <v>1852</v>
      </c>
      <c r="D72" s="58"/>
      <c r="E72" s="58"/>
      <c r="F72" s="58"/>
      <c r="G72" s="58"/>
      <c r="H72" s="58"/>
      <c r="I72" s="58"/>
    </row>
    <row r="73" spans="1:9" ht="14.25" customHeight="1">
      <c r="A73" s="58"/>
      <c r="B73" s="301" t="s">
        <v>563</v>
      </c>
      <c r="C73" s="58"/>
      <c r="D73" s="58"/>
      <c r="E73" s="58"/>
      <c r="F73" s="58"/>
      <c r="G73" s="58"/>
      <c r="H73" s="58"/>
      <c r="I73" s="58"/>
    </row>
    <row r="74" spans="1:9" ht="14.25" customHeight="1">
      <c r="A74" s="58"/>
      <c r="B74" s="301" t="s">
        <v>1853</v>
      </c>
      <c r="C74" s="58"/>
      <c r="D74" s="58"/>
      <c r="E74" s="58"/>
      <c r="F74" s="58"/>
      <c r="G74" s="58"/>
      <c r="H74" s="58"/>
      <c r="I74" s="58"/>
    </row>
    <row r="75" spans="1:9" ht="35.25" customHeight="1">
      <c r="A75" s="673" t="s">
        <v>1368</v>
      </c>
      <c r="B75" s="58" t="s">
        <v>1119</v>
      </c>
      <c r="C75" s="58"/>
      <c r="D75" s="58"/>
      <c r="E75" s="58"/>
      <c r="F75" s="58"/>
      <c r="G75" s="58"/>
      <c r="H75" s="58"/>
      <c r="I75" s="58"/>
    </row>
    <row r="76" spans="1:9" ht="14.25" customHeight="1">
      <c r="A76" s="58"/>
      <c r="B76" s="34" t="s">
        <v>1854</v>
      </c>
      <c r="D76" s="58"/>
      <c r="E76" s="58"/>
      <c r="F76" s="58"/>
      <c r="G76" s="58"/>
      <c r="H76" s="58"/>
      <c r="I76" s="58"/>
    </row>
    <row r="77" spans="1:9" ht="14.25" customHeight="1">
      <c r="A77" s="58"/>
      <c r="B77" s="301" t="s">
        <v>564</v>
      </c>
      <c r="C77" s="58"/>
      <c r="D77" s="58"/>
      <c r="E77" s="58"/>
      <c r="F77" s="58"/>
      <c r="G77" s="58"/>
      <c r="H77" s="58"/>
      <c r="I77" s="58"/>
    </row>
    <row r="78" spans="1:9" ht="14.25" customHeight="1">
      <c r="A78" s="58"/>
      <c r="B78" s="301" t="s">
        <v>1855</v>
      </c>
      <c r="D78" s="58"/>
      <c r="E78" s="58"/>
      <c r="F78" s="58"/>
      <c r="G78" s="58"/>
      <c r="H78" s="58"/>
      <c r="I78" s="58"/>
    </row>
    <row r="79" spans="1:9" ht="35.25" customHeight="1">
      <c r="A79" s="673" t="s">
        <v>1369</v>
      </c>
      <c r="B79" s="58" t="s">
        <v>540</v>
      </c>
      <c r="C79" s="58"/>
      <c r="D79" s="58"/>
      <c r="E79" s="58"/>
      <c r="F79" s="58"/>
      <c r="G79" s="58"/>
      <c r="H79" s="58"/>
      <c r="I79" s="58"/>
    </row>
    <row r="80" spans="1:9" ht="14.25" customHeight="1">
      <c r="A80" s="58"/>
      <c r="B80" s="301" t="s">
        <v>539</v>
      </c>
      <c r="D80" s="58"/>
      <c r="E80" s="58"/>
      <c r="F80" s="58"/>
      <c r="G80" s="58"/>
      <c r="H80" s="58"/>
      <c r="I80" s="58"/>
    </row>
    <row r="81" spans="1:9" ht="35.25" customHeight="1">
      <c r="A81" s="673" t="s">
        <v>1370</v>
      </c>
      <c r="B81" s="58" t="s">
        <v>1735</v>
      </c>
      <c r="C81" s="58"/>
      <c r="D81" s="58"/>
      <c r="E81" s="58"/>
      <c r="F81" s="58"/>
      <c r="G81" s="58"/>
      <c r="H81" s="58"/>
      <c r="I81" s="58"/>
    </row>
    <row r="82" spans="1:9" ht="14.25" customHeight="1">
      <c r="A82" s="58"/>
      <c r="B82" s="301" t="s">
        <v>1736</v>
      </c>
      <c r="D82" s="58"/>
      <c r="E82" s="58"/>
      <c r="F82" s="58"/>
      <c r="G82" s="58"/>
      <c r="H82" s="58"/>
      <c r="I82" s="58"/>
    </row>
    <row r="83" spans="1:9" ht="35.25" customHeight="1">
      <c r="A83" s="673" t="s">
        <v>1371</v>
      </c>
      <c r="B83" s="58" t="s">
        <v>1737</v>
      </c>
      <c r="C83" s="58"/>
      <c r="D83" s="58"/>
      <c r="E83" s="58"/>
      <c r="F83" s="58"/>
      <c r="G83" s="58"/>
      <c r="H83" s="58"/>
      <c r="I83" s="58"/>
    </row>
    <row r="84" spans="1:9" ht="14.25" customHeight="1">
      <c r="A84" s="58"/>
      <c r="B84" s="301" t="s">
        <v>1738</v>
      </c>
      <c r="D84" s="58"/>
      <c r="E84" s="58"/>
      <c r="F84" s="58"/>
      <c r="G84" s="58"/>
      <c r="H84" s="58"/>
      <c r="I84" s="58"/>
    </row>
    <row r="85" spans="1:9" ht="35.25" customHeight="1">
      <c r="A85" s="673" t="s">
        <v>1372</v>
      </c>
      <c r="B85" s="58" t="s">
        <v>1729</v>
      </c>
      <c r="C85" s="58"/>
      <c r="D85" s="58"/>
      <c r="E85" s="58"/>
      <c r="F85" s="58"/>
      <c r="G85" s="58"/>
      <c r="H85" s="58"/>
      <c r="I85" s="58"/>
    </row>
    <row r="86" spans="1:9" ht="14.25" customHeight="1">
      <c r="A86" s="58"/>
      <c r="B86" s="301" t="s">
        <v>1728</v>
      </c>
      <c r="D86" s="58"/>
      <c r="E86" s="58"/>
      <c r="F86" s="58"/>
      <c r="G86" s="58"/>
      <c r="H86" s="58"/>
      <c r="I86" s="58"/>
    </row>
    <row r="87" spans="1:9" ht="35.25" customHeight="1">
      <c r="A87" s="673" t="s">
        <v>1373</v>
      </c>
      <c r="B87" s="58" t="s">
        <v>1831</v>
      </c>
      <c r="C87" s="58"/>
      <c r="D87" s="58"/>
      <c r="E87" s="58"/>
      <c r="F87" s="58"/>
      <c r="G87" s="58"/>
      <c r="H87" s="58"/>
      <c r="I87" s="58"/>
    </row>
    <row r="88" spans="1:9" ht="14.25" customHeight="1">
      <c r="A88" s="58"/>
      <c r="B88" s="301" t="s">
        <v>1832</v>
      </c>
      <c r="D88" s="58"/>
      <c r="E88" s="58"/>
      <c r="F88" s="58"/>
      <c r="G88" s="58"/>
      <c r="H88" s="58"/>
      <c r="I88" s="58"/>
    </row>
    <row r="89" spans="1:9" ht="34.5" customHeight="1">
      <c r="A89" s="673" t="s">
        <v>1374</v>
      </c>
      <c r="B89" s="58" t="s">
        <v>1250</v>
      </c>
      <c r="D89" s="58"/>
      <c r="E89" s="58"/>
      <c r="F89" s="58"/>
      <c r="G89" s="58"/>
      <c r="H89" s="58"/>
      <c r="I89" s="58"/>
    </row>
    <row r="90" spans="1:9" ht="14.25" customHeight="1">
      <c r="A90" s="58"/>
      <c r="B90" s="301" t="s">
        <v>1249</v>
      </c>
      <c r="D90" s="58"/>
      <c r="E90" s="58"/>
      <c r="F90" s="58"/>
      <c r="G90" s="58"/>
      <c r="H90" s="58"/>
      <c r="I90" s="58"/>
    </row>
    <row r="91" spans="1:9" ht="35.25" customHeight="1">
      <c r="A91" s="673" t="s">
        <v>1375</v>
      </c>
      <c r="B91" s="58" t="s">
        <v>1808</v>
      </c>
      <c r="C91" s="58"/>
      <c r="D91" s="58"/>
      <c r="E91" s="58"/>
      <c r="F91" s="58"/>
      <c r="G91" s="58"/>
      <c r="H91" s="58"/>
      <c r="I91" s="58"/>
    </row>
    <row r="92" spans="1:9" ht="14.25" customHeight="1">
      <c r="A92" s="58"/>
      <c r="B92" s="301" t="s">
        <v>1807</v>
      </c>
      <c r="D92" s="58"/>
      <c r="E92" s="58"/>
      <c r="F92" s="58"/>
      <c r="G92" s="58"/>
      <c r="H92" s="58"/>
      <c r="I92" s="58"/>
    </row>
    <row r="93" spans="1:9" ht="35.25" customHeight="1">
      <c r="A93" s="673" t="s">
        <v>1376</v>
      </c>
      <c r="B93" s="58" t="s">
        <v>1809</v>
      </c>
      <c r="C93" s="58"/>
      <c r="D93" s="58"/>
      <c r="E93" s="58"/>
      <c r="F93" s="58"/>
      <c r="G93" s="58"/>
      <c r="H93" s="58"/>
      <c r="I93" s="58"/>
    </row>
    <row r="94" spans="1:9" ht="14.25" customHeight="1">
      <c r="A94" s="58"/>
      <c r="B94" s="899" t="s">
        <v>1818</v>
      </c>
      <c r="D94" s="58"/>
      <c r="E94" s="58"/>
      <c r="F94" s="58"/>
      <c r="G94" s="58"/>
      <c r="H94" s="58"/>
      <c r="I94" s="58"/>
    </row>
    <row r="95" spans="1:9" ht="35.25" customHeight="1">
      <c r="A95" s="673" t="s">
        <v>1377</v>
      </c>
      <c r="B95" s="58" t="s">
        <v>1816</v>
      </c>
      <c r="C95" s="58"/>
      <c r="D95" s="58"/>
      <c r="E95" s="58"/>
      <c r="F95" s="58"/>
      <c r="G95" s="58"/>
      <c r="H95" s="58"/>
      <c r="I95" s="58"/>
    </row>
    <row r="96" spans="1:9" ht="14.25" customHeight="1">
      <c r="A96" s="58"/>
      <c r="B96" s="301" t="s">
        <v>1817</v>
      </c>
      <c r="D96" s="58"/>
      <c r="E96" s="58"/>
      <c r="F96" s="58"/>
      <c r="G96" s="58"/>
      <c r="H96" s="58"/>
      <c r="I96" s="58"/>
    </row>
    <row r="97" spans="1:9" ht="35.25" customHeight="1">
      <c r="A97" s="673" t="s">
        <v>1378</v>
      </c>
      <c r="B97" s="58" t="s">
        <v>1815</v>
      </c>
      <c r="C97" s="58"/>
      <c r="D97" s="58"/>
      <c r="E97" s="58"/>
      <c r="F97" s="58"/>
      <c r="G97" s="58"/>
      <c r="H97" s="58"/>
      <c r="I97" s="58"/>
    </row>
    <row r="98" spans="1:9" ht="14.25" customHeight="1">
      <c r="A98" s="58"/>
      <c r="B98" s="301" t="s">
        <v>1811</v>
      </c>
      <c r="D98" s="58"/>
      <c r="E98" s="58"/>
      <c r="F98" s="58"/>
      <c r="G98" s="58"/>
      <c r="H98" s="58"/>
      <c r="I98" s="58"/>
    </row>
    <row r="99" spans="1:9" ht="35.25" customHeight="1">
      <c r="A99" s="673" t="s">
        <v>1379</v>
      </c>
      <c r="B99" s="58" t="s">
        <v>1819</v>
      </c>
      <c r="C99" s="58"/>
      <c r="D99" s="58"/>
      <c r="E99" s="58"/>
      <c r="F99" s="58"/>
      <c r="G99" s="58"/>
      <c r="H99" s="58"/>
      <c r="I99" s="58"/>
    </row>
    <row r="100" spans="1:9" ht="14.25" customHeight="1">
      <c r="A100" s="58"/>
      <c r="B100" s="301" t="s">
        <v>1820</v>
      </c>
      <c r="D100" s="58"/>
      <c r="E100" s="58"/>
      <c r="F100" s="58"/>
      <c r="G100" s="58"/>
      <c r="H100" s="58"/>
      <c r="I100" s="58"/>
    </row>
    <row r="101" spans="1:9" ht="35.25" customHeight="1">
      <c r="A101" s="673" t="s">
        <v>1380</v>
      </c>
      <c r="B101" s="58" t="s">
        <v>1821</v>
      </c>
      <c r="C101" s="58"/>
      <c r="D101" s="58"/>
      <c r="E101" s="58"/>
      <c r="F101" s="58"/>
      <c r="G101" s="58"/>
      <c r="H101" s="58"/>
      <c r="I101" s="58"/>
    </row>
    <row r="102" spans="1:9" ht="14.25" customHeight="1">
      <c r="A102" s="58"/>
      <c r="B102" s="301" t="s">
        <v>1822</v>
      </c>
      <c r="D102" s="58"/>
      <c r="E102" s="58"/>
      <c r="F102" s="58"/>
      <c r="G102" s="58"/>
      <c r="H102" s="58"/>
      <c r="I102" s="58"/>
    </row>
    <row r="103" spans="1:9" ht="35.25" customHeight="1">
      <c r="A103" s="673" t="s">
        <v>1381</v>
      </c>
      <c r="B103" s="58" t="s">
        <v>549</v>
      </c>
      <c r="C103" s="58"/>
      <c r="D103" s="58"/>
      <c r="E103" s="58"/>
      <c r="F103" s="58"/>
      <c r="G103" s="58"/>
      <c r="H103" s="58"/>
      <c r="I103" s="58"/>
    </row>
    <row r="104" spans="1:9" s="897" customFormat="1" ht="14.25" customHeight="1">
      <c r="A104" s="58"/>
      <c r="B104" s="301" t="s">
        <v>542</v>
      </c>
      <c r="C104" s="898"/>
      <c r="D104" s="898"/>
      <c r="E104" s="898"/>
      <c r="F104" s="898"/>
      <c r="G104" s="898"/>
      <c r="H104" s="898"/>
      <c r="I104" s="898"/>
    </row>
    <row r="105" spans="1:9" s="897" customFormat="1" ht="14.25" customHeight="1">
      <c r="A105" s="58"/>
      <c r="B105" s="301" t="s">
        <v>547</v>
      </c>
      <c r="C105" s="898"/>
      <c r="D105" s="898"/>
      <c r="E105" s="898"/>
      <c r="F105" s="898"/>
      <c r="G105" s="898"/>
      <c r="H105" s="898"/>
      <c r="I105" s="898"/>
    </row>
    <row r="106" spans="1:9" s="897" customFormat="1" ht="14.25" customHeight="1">
      <c r="A106" s="58"/>
      <c r="B106" s="301" t="s">
        <v>548</v>
      </c>
      <c r="D106" s="898"/>
      <c r="E106" s="898"/>
      <c r="F106" s="898"/>
      <c r="G106" s="898"/>
      <c r="H106" s="898"/>
      <c r="I106" s="898"/>
    </row>
    <row r="107" spans="1:9" ht="35.25" customHeight="1">
      <c r="A107" s="673" t="s">
        <v>1382</v>
      </c>
      <c r="B107" s="58" t="s">
        <v>546</v>
      </c>
      <c r="C107" s="58"/>
      <c r="D107" s="58"/>
      <c r="E107" s="58"/>
      <c r="F107" s="58"/>
      <c r="G107" s="58"/>
      <c r="H107" s="58"/>
      <c r="I107" s="58"/>
    </row>
    <row r="108" spans="1:9" s="897" customFormat="1" ht="14.25" customHeight="1">
      <c r="A108" s="58"/>
      <c r="B108" s="301" t="s">
        <v>542</v>
      </c>
      <c r="C108" s="898"/>
      <c r="D108" s="898"/>
      <c r="E108" s="898"/>
      <c r="F108" s="898"/>
      <c r="G108" s="898"/>
      <c r="H108" s="898"/>
      <c r="I108" s="898"/>
    </row>
    <row r="109" spans="1:9" s="897" customFormat="1" ht="14.25" customHeight="1">
      <c r="A109" s="58"/>
      <c r="B109" s="301" t="s">
        <v>543</v>
      </c>
      <c r="C109" s="898"/>
      <c r="D109" s="898"/>
      <c r="E109" s="898"/>
      <c r="F109" s="898"/>
      <c r="G109" s="898"/>
      <c r="H109" s="898"/>
      <c r="I109" s="898"/>
    </row>
    <row r="110" spans="1:9" s="897" customFormat="1" ht="14.25" customHeight="1">
      <c r="A110" s="58"/>
      <c r="B110" s="301" t="s">
        <v>544</v>
      </c>
      <c r="C110" s="898"/>
      <c r="D110" s="898"/>
      <c r="E110" s="898"/>
      <c r="F110" s="898"/>
      <c r="G110" s="898"/>
      <c r="H110" s="898"/>
      <c r="I110" s="898"/>
    </row>
    <row r="111" spans="1:9" ht="35.25" customHeight="1">
      <c r="A111" s="673" t="s">
        <v>1383</v>
      </c>
      <c r="B111" s="58" t="s">
        <v>1120</v>
      </c>
      <c r="C111" s="58"/>
      <c r="D111" s="58"/>
      <c r="E111" s="58"/>
      <c r="F111" s="58"/>
      <c r="G111" s="58"/>
      <c r="H111" s="58"/>
      <c r="I111" s="58"/>
    </row>
    <row r="112" spans="1:9" ht="14.25" customHeight="1">
      <c r="A112" s="58"/>
      <c r="B112" s="34" t="s">
        <v>1218</v>
      </c>
      <c r="C112" s="58"/>
      <c r="D112" s="58"/>
      <c r="E112" s="58"/>
      <c r="F112" s="58"/>
      <c r="G112" s="58"/>
      <c r="H112" s="58"/>
      <c r="I112" s="58"/>
    </row>
    <row r="113" spans="1:9" ht="14.25" customHeight="1">
      <c r="A113" s="58"/>
      <c r="B113" s="301" t="s">
        <v>890</v>
      </c>
      <c r="C113" s="58"/>
      <c r="D113" s="58"/>
      <c r="E113" s="58"/>
      <c r="F113" s="58"/>
      <c r="G113" s="58"/>
      <c r="H113" s="58"/>
      <c r="I113" s="58"/>
    </row>
    <row r="114" spans="1:9" ht="14.25" customHeight="1">
      <c r="A114" s="58"/>
      <c r="B114" s="301" t="s">
        <v>1219</v>
      </c>
      <c r="C114" s="58"/>
      <c r="D114" s="58"/>
      <c r="E114" s="58"/>
      <c r="F114" s="58"/>
      <c r="G114" s="58"/>
      <c r="H114" s="58"/>
      <c r="I114" s="58"/>
    </row>
    <row r="115" spans="1:9" ht="35.25" customHeight="1">
      <c r="A115" s="673" t="s">
        <v>1384</v>
      </c>
      <c r="B115" s="58" t="s">
        <v>1751</v>
      </c>
      <c r="C115" s="58"/>
      <c r="D115" s="58"/>
      <c r="E115" s="58"/>
      <c r="F115" s="58"/>
      <c r="G115" s="58"/>
      <c r="H115" s="58"/>
      <c r="I115" s="58"/>
    </row>
    <row r="116" spans="1:9" ht="14.25" customHeight="1">
      <c r="A116" s="61"/>
      <c r="B116" s="301" t="s">
        <v>1750</v>
      </c>
      <c r="D116" s="58"/>
      <c r="E116" s="58"/>
      <c r="F116" s="58"/>
      <c r="G116" s="58"/>
      <c r="H116" s="58"/>
      <c r="I116" s="58"/>
    </row>
    <row r="117" spans="1:9" ht="35.25" customHeight="1">
      <c r="A117" s="674" t="s">
        <v>1385</v>
      </c>
      <c r="B117" s="58" t="s">
        <v>1752</v>
      </c>
      <c r="C117" s="58"/>
      <c r="D117" s="58"/>
      <c r="E117" s="58"/>
      <c r="F117" s="58"/>
      <c r="G117" s="58"/>
      <c r="H117" s="58"/>
      <c r="I117" s="58"/>
    </row>
    <row r="118" spans="1:9" ht="14.25" customHeight="1">
      <c r="B118" s="301" t="s">
        <v>1753</v>
      </c>
      <c r="D118" s="58"/>
      <c r="E118" s="58"/>
      <c r="F118" s="58"/>
      <c r="G118" s="58"/>
      <c r="H118" s="58"/>
      <c r="I118" s="58"/>
    </row>
    <row r="119" spans="1:9" ht="35.25" customHeight="1">
      <c r="A119" s="61"/>
      <c r="B119" s="58"/>
      <c r="C119" s="58"/>
      <c r="D119" s="58"/>
      <c r="E119" s="58"/>
      <c r="F119" s="58"/>
      <c r="G119" s="58"/>
      <c r="H119" s="58"/>
      <c r="I119" s="58"/>
    </row>
    <row r="120" spans="1:9" ht="14.25" customHeight="1">
      <c r="B120" s="59"/>
      <c r="D120" s="58"/>
      <c r="E120" s="58"/>
      <c r="F120" s="58"/>
      <c r="G120" s="58"/>
      <c r="H120" s="58"/>
      <c r="I120" s="58"/>
    </row>
    <row r="121" spans="1:9" ht="35.25" customHeight="1">
      <c r="A121" s="61"/>
      <c r="B121" s="58"/>
      <c r="C121" s="58"/>
      <c r="D121" s="58"/>
      <c r="E121" s="58"/>
      <c r="F121" s="58"/>
      <c r="G121" s="58"/>
      <c r="H121" s="58"/>
      <c r="I121" s="58"/>
    </row>
    <row r="122" spans="1:9" ht="14.25" customHeight="1">
      <c r="B122" s="59"/>
      <c r="D122" s="58"/>
      <c r="E122" s="58"/>
      <c r="F122" s="58"/>
      <c r="G122" s="58"/>
      <c r="H122" s="58"/>
      <c r="I122" s="58"/>
    </row>
    <row r="123" spans="1:9" ht="35.25" customHeight="1">
      <c r="A123" s="61"/>
      <c r="B123" s="58"/>
      <c r="C123" s="58"/>
      <c r="D123" s="58"/>
      <c r="E123" s="58"/>
      <c r="F123" s="58"/>
      <c r="G123" s="58"/>
      <c r="H123" s="58"/>
      <c r="I123" s="58"/>
    </row>
    <row r="124" spans="1:9" ht="14.25" customHeight="1">
      <c r="B124" s="59"/>
      <c r="D124" s="58"/>
      <c r="E124" s="58"/>
      <c r="F124" s="58"/>
      <c r="G124" s="58"/>
      <c r="H124" s="58"/>
      <c r="I124" s="58"/>
    </row>
    <row r="125" spans="1:9" ht="35.25" customHeight="1">
      <c r="A125" s="61"/>
      <c r="B125" s="58"/>
      <c r="C125" s="58"/>
      <c r="D125" s="58"/>
      <c r="E125" s="58"/>
      <c r="F125" s="58"/>
      <c r="G125" s="58"/>
      <c r="H125" s="58"/>
      <c r="I125" s="58"/>
    </row>
    <row r="126" spans="1:9" ht="14.25" customHeight="1">
      <c r="B126" s="59"/>
      <c r="D126" s="58"/>
      <c r="E126" s="58"/>
      <c r="F126" s="58"/>
      <c r="G126" s="58"/>
      <c r="H126" s="58"/>
      <c r="I126" s="58"/>
    </row>
    <row r="127" spans="1:9" ht="35.25" customHeight="1">
      <c r="A127" s="61"/>
      <c r="B127" s="58"/>
      <c r="C127" s="58"/>
      <c r="D127" s="58"/>
      <c r="E127" s="58"/>
      <c r="F127" s="58"/>
      <c r="G127" s="58"/>
      <c r="H127" s="58"/>
      <c r="I127" s="58"/>
    </row>
    <row r="128" spans="1:9" ht="14.25" customHeight="1">
      <c r="B128" s="59"/>
      <c r="D128" s="58"/>
      <c r="E128" s="58"/>
      <c r="F128" s="58"/>
      <c r="G128" s="58"/>
      <c r="H128" s="58"/>
      <c r="I128" s="58"/>
    </row>
    <row r="129" spans="1:9" ht="35.25" customHeight="1">
      <c r="A129" s="61"/>
      <c r="B129" s="58"/>
      <c r="C129" s="58"/>
      <c r="D129" s="58"/>
      <c r="E129" s="58"/>
      <c r="F129" s="58"/>
      <c r="G129" s="58"/>
      <c r="H129" s="58"/>
      <c r="I129" s="58"/>
    </row>
    <row r="130" spans="1:9" ht="14.25" customHeight="1">
      <c r="B130" s="59"/>
      <c r="D130" s="58"/>
      <c r="E130" s="58"/>
      <c r="F130" s="58"/>
      <c r="G130" s="58"/>
      <c r="H130" s="58"/>
      <c r="I130" s="58"/>
    </row>
    <row r="131" spans="1:9" ht="35.25" customHeight="1">
      <c r="A131" s="61"/>
      <c r="B131" s="58"/>
      <c r="C131" s="58"/>
      <c r="D131" s="58"/>
      <c r="E131" s="58"/>
      <c r="F131" s="58"/>
      <c r="G131" s="58"/>
      <c r="H131" s="58"/>
      <c r="I131" s="58"/>
    </row>
    <row r="132" spans="1:9" ht="14.25" customHeight="1">
      <c r="B132" s="59"/>
      <c r="D132" s="58"/>
      <c r="E132" s="58"/>
      <c r="F132" s="58"/>
      <c r="G132" s="58"/>
      <c r="H132" s="58"/>
      <c r="I132" s="58"/>
    </row>
    <row r="133" spans="1:9" ht="35.25" customHeight="1">
      <c r="A133" s="61"/>
      <c r="B133" s="58"/>
      <c r="C133" s="58"/>
      <c r="D133" s="58"/>
      <c r="E133" s="58"/>
      <c r="F133" s="58"/>
      <c r="G133" s="58"/>
      <c r="H133" s="58"/>
      <c r="I133" s="58"/>
    </row>
    <row r="134" spans="1:9" ht="14.25" customHeight="1">
      <c r="B134" s="59"/>
      <c r="D134" s="58"/>
      <c r="E134" s="58"/>
      <c r="F134" s="58"/>
      <c r="G134" s="58"/>
      <c r="H134" s="58"/>
      <c r="I134" s="58"/>
    </row>
    <row r="135" spans="1:9" ht="35.25" customHeight="1">
      <c r="A135" s="61"/>
      <c r="B135" s="58"/>
      <c r="C135" s="58"/>
      <c r="D135" s="58"/>
      <c r="E135" s="58"/>
      <c r="F135" s="58"/>
      <c r="G135" s="58"/>
      <c r="H135" s="58"/>
      <c r="I135" s="58"/>
    </row>
    <row r="136" spans="1:9" ht="14.25" customHeight="1">
      <c r="B136" s="59"/>
      <c r="D136" s="58"/>
      <c r="E136" s="58"/>
      <c r="F136" s="58"/>
      <c r="G136" s="58"/>
      <c r="H136" s="58"/>
      <c r="I136" s="58"/>
    </row>
    <row r="137" spans="1:9" ht="35.25" customHeight="1">
      <c r="A137" s="61"/>
      <c r="B137" s="58"/>
      <c r="C137" s="58"/>
      <c r="D137" s="58"/>
      <c r="E137" s="58"/>
      <c r="F137" s="58"/>
      <c r="G137" s="58"/>
      <c r="H137" s="58"/>
      <c r="I137" s="58"/>
    </row>
    <row r="138" spans="1:9" ht="14.25" customHeight="1">
      <c r="B138" s="59"/>
      <c r="D138" s="58"/>
      <c r="E138" s="58"/>
      <c r="F138" s="58"/>
      <c r="G138" s="58"/>
      <c r="H138" s="58"/>
      <c r="I138" s="58"/>
    </row>
    <row r="139" spans="1:9" ht="35.25" customHeight="1">
      <c r="A139" s="61"/>
      <c r="B139" s="58"/>
      <c r="C139" s="58"/>
      <c r="D139" s="58"/>
      <c r="E139" s="58"/>
      <c r="F139" s="58"/>
      <c r="G139" s="58"/>
      <c r="H139" s="58"/>
      <c r="I139" s="58"/>
    </row>
    <row r="140" spans="1:9" ht="14.25" customHeight="1">
      <c r="B140" s="59"/>
      <c r="D140" s="58"/>
      <c r="E140" s="58"/>
      <c r="F140" s="58"/>
      <c r="G140" s="58"/>
      <c r="H140" s="58"/>
      <c r="I140" s="58"/>
    </row>
    <row r="141" spans="1:9" ht="35.25" customHeight="1">
      <c r="A141" s="61"/>
      <c r="B141" s="58"/>
      <c r="C141" s="58"/>
      <c r="D141" s="58"/>
      <c r="E141" s="58"/>
      <c r="F141" s="58"/>
      <c r="G141" s="58"/>
      <c r="H141" s="58"/>
      <c r="I141" s="58"/>
    </row>
    <row r="142" spans="1:9" ht="14.25" customHeight="1">
      <c r="B142" s="59"/>
      <c r="D142" s="58"/>
      <c r="E142" s="58"/>
      <c r="F142" s="58"/>
      <c r="G142" s="58"/>
      <c r="H142" s="58"/>
      <c r="I142" s="58"/>
    </row>
    <row r="143" spans="1:9" ht="35.25" customHeight="1">
      <c r="A143" s="61"/>
      <c r="B143" s="58"/>
      <c r="C143" s="58"/>
      <c r="D143" s="58"/>
      <c r="E143" s="58"/>
      <c r="F143" s="58"/>
      <c r="G143" s="58"/>
      <c r="H143" s="58"/>
      <c r="I143" s="58"/>
    </row>
    <row r="144" spans="1:9" ht="14.25" customHeight="1">
      <c r="B144" s="59"/>
      <c r="D144" s="58"/>
      <c r="E144" s="58"/>
      <c r="F144" s="58"/>
      <c r="G144" s="58"/>
      <c r="H144" s="58"/>
      <c r="I144" s="58"/>
    </row>
    <row r="145" spans="1:9" ht="35.25" customHeight="1">
      <c r="A145" s="61"/>
      <c r="B145" s="58"/>
      <c r="C145" s="58"/>
      <c r="D145" s="58"/>
      <c r="E145" s="58"/>
      <c r="F145" s="58"/>
      <c r="G145" s="58"/>
      <c r="H145" s="58"/>
      <c r="I145" s="58"/>
    </row>
    <row r="146" spans="1:9" ht="14.25" customHeight="1">
      <c r="B146" s="59"/>
      <c r="D146" s="58"/>
      <c r="E146" s="58"/>
      <c r="F146" s="58"/>
      <c r="G146" s="58"/>
      <c r="H146" s="58"/>
      <c r="I146" s="58"/>
    </row>
    <row r="147" spans="1:9" ht="35.25" customHeight="1">
      <c r="A147" s="61"/>
      <c r="B147" s="58"/>
      <c r="C147" s="58"/>
      <c r="D147" s="58"/>
      <c r="E147" s="58"/>
      <c r="F147" s="58"/>
      <c r="G147" s="58"/>
      <c r="H147" s="58"/>
      <c r="I147" s="58"/>
    </row>
    <row r="148" spans="1:9" ht="14.25" customHeight="1">
      <c r="B148" s="59"/>
      <c r="D148" s="58"/>
      <c r="E148" s="58"/>
      <c r="F148" s="58"/>
      <c r="G148" s="58"/>
      <c r="H148" s="58"/>
      <c r="I148" s="58"/>
    </row>
    <row r="149" spans="1:9" ht="35.25" customHeight="1">
      <c r="A149" s="61"/>
      <c r="B149" s="58"/>
      <c r="C149" s="58"/>
      <c r="D149" s="58"/>
      <c r="E149" s="58"/>
      <c r="F149" s="58"/>
      <c r="G149" s="58"/>
      <c r="H149" s="58"/>
      <c r="I149" s="58"/>
    </row>
    <row r="150" spans="1:9" ht="14.25" customHeight="1">
      <c r="B150" s="59"/>
      <c r="D150" s="58"/>
      <c r="E150" s="58"/>
      <c r="F150" s="58"/>
      <c r="G150" s="58"/>
      <c r="H150" s="58"/>
      <c r="I150" s="58"/>
    </row>
    <row r="151" spans="1:9" ht="35.25" customHeight="1">
      <c r="A151" s="61"/>
      <c r="B151" s="58"/>
      <c r="C151" s="58"/>
      <c r="D151" s="58"/>
      <c r="E151" s="58"/>
      <c r="F151" s="58"/>
      <c r="G151" s="58"/>
      <c r="H151" s="58"/>
      <c r="I151" s="58"/>
    </row>
    <row r="152" spans="1:9" ht="14.25" customHeight="1">
      <c r="B152" s="59"/>
      <c r="D152" s="58"/>
      <c r="E152" s="58"/>
      <c r="F152" s="58"/>
      <c r="G152" s="58"/>
      <c r="H152" s="58"/>
      <c r="I152" s="58"/>
    </row>
    <row r="153" spans="1:9" ht="35.25" customHeight="1">
      <c r="A153" s="61"/>
      <c r="B153" s="58"/>
      <c r="C153" s="58"/>
      <c r="D153" s="58"/>
      <c r="E153" s="58"/>
      <c r="F153" s="58"/>
      <c r="G153" s="58"/>
      <c r="H153" s="58"/>
      <c r="I153" s="58"/>
    </row>
    <row r="154" spans="1:9" ht="14.25" customHeight="1">
      <c r="B154" s="59"/>
      <c r="D154" s="58"/>
      <c r="E154" s="58"/>
      <c r="F154" s="58"/>
      <c r="G154" s="58"/>
      <c r="H154" s="58"/>
      <c r="I154" s="58"/>
    </row>
    <row r="155" spans="1:9" ht="35.25" customHeight="1">
      <c r="A155" s="61"/>
      <c r="B155" s="58"/>
      <c r="C155" s="58"/>
      <c r="D155" s="58"/>
      <c r="E155" s="58"/>
      <c r="F155" s="58"/>
      <c r="G155" s="58"/>
      <c r="H155" s="58"/>
      <c r="I155" s="58"/>
    </row>
    <row r="156" spans="1:9" ht="14.25" customHeight="1">
      <c r="B156" s="59"/>
      <c r="D156" s="58"/>
      <c r="E156" s="58"/>
      <c r="F156" s="58"/>
      <c r="G156" s="58"/>
      <c r="H156" s="58"/>
      <c r="I156" s="58"/>
    </row>
    <row r="157" spans="1:9" ht="35.25" customHeight="1">
      <c r="A157" s="61"/>
      <c r="B157" s="58"/>
      <c r="C157" s="58"/>
      <c r="D157" s="58"/>
      <c r="E157" s="58"/>
      <c r="F157" s="58"/>
      <c r="G157" s="58"/>
      <c r="H157" s="58"/>
      <c r="I157" s="58"/>
    </row>
    <row r="158" spans="1:9" ht="14.25" customHeight="1">
      <c r="B158" s="59"/>
      <c r="D158" s="58"/>
      <c r="E158" s="58"/>
      <c r="F158" s="58"/>
      <c r="G158" s="58"/>
      <c r="H158" s="58"/>
      <c r="I158" s="58"/>
    </row>
    <row r="159" spans="1:9" ht="35.25" customHeight="1">
      <c r="A159" s="61"/>
      <c r="B159" s="58"/>
      <c r="C159" s="58"/>
      <c r="D159" s="58"/>
      <c r="E159" s="58"/>
      <c r="F159" s="58"/>
      <c r="G159" s="58"/>
      <c r="H159" s="58"/>
      <c r="I159" s="58"/>
    </row>
    <row r="160" spans="1:9" ht="14.25" customHeight="1">
      <c r="B160" s="59"/>
      <c r="D160" s="58"/>
      <c r="E160" s="58"/>
      <c r="F160" s="58"/>
      <c r="G160" s="58"/>
      <c r="H160" s="58"/>
      <c r="I160" s="58"/>
    </row>
    <row r="161" spans="1:9" ht="35.25" customHeight="1">
      <c r="A161" s="61"/>
      <c r="B161" s="58"/>
      <c r="C161" s="58"/>
      <c r="D161" s="58"/>
      <c r="E161" s="58"/>
      <c r="F161" s="58"/>
      <c r="G161" s="58"/>
      <c r="H161" s="58"/>
      <c r="I161" s="58"/>
    </row>
    <row r="162" spans="1:9" ht="14.25" customHeight="1">
      <c r="B162" s="59"/>
      <c r="D162" s="58"/>
      <c r="E162" s="58"/>
      <c r="F162" s="58"/>
      <c r="G162" s="58"/>
      <c r="H162" s="58"/>
      <c r="I162" s="58"/>
    </row>
    <row r="163" spans="1:9" ht="35.25" customHeight="1">
      <c r="A163" s="61"/>
      <c r="B163" s="58"/>
      <c r="C163" s="58"/>
      <c r="D163" s="58"/>
      <c r="E163" s="58"/>
      <c r="F163" s="58"/>
      <c r="G163" s="58"/>
      <c r="H163" s="58"/>
      <c r="I163" s="58"/>
    </row>
    <row r="164" spans="1:9" ht="14.25" customHeight="1">
      <c r="B164" s="59"/>
      <c r="D164" s="58"/>
      <c r="E164" s="58"/>
      <c r="F164" s="58"/>
      <c r="G164" s="58"/>
      <c r="H164" s="58"/>
      <c r="I164" s="58"/>
    </row>
    <row r="165" spans="1:9" ht="35.25" customHeight="1">
      <c r="A165" s="61"/>
      <c r="B165" s="58"/>
      <c r="C165" s="58"/>
      <c r="D165" s="58"/>
      <c r="E165" s="58"/>
      <c r="F165" s="58"/>
      <c r="G165" s="58"/>
      <c r="H165" s="58"/>
      <c r="I165" s="58"/>
    </row>
    <row r="166" spans="1:9" ht="14.25" customHeight="1">
      <c r="B166" s="59"/>
      <c r="D166" s="58"/>
      <c r="E166" s="58"/>
      <c r="F166" s="58"/>
      <c r="G166" s="58"/>
      <c r="H166" s="58"/>
      <c r="I166" s="58"/>
    </row>
    <row r="167" spans="1:9" ht="35.25" customHeight="1">
      <c r="A167" s="61"/>
      <c r="B167" s="58"/>
      <c r="C167" s="58"/>
      <c r="D167" s="58"/>
      <c r="E167" s="58"/>
      <c r="F167" s="58"/>
      <c r="G167" s="58"/>
      <c r="H167" s="58"/>
      <c r="I167" s="58"/>
    </row>
    <row r="168" spans="1:9" ht="14.25" customHeight="1">
      <c r="B168" s="59"/>
      <c r="D168" s="58"/>
      <c r="E168" s="58"/>
      <c r="F168" s="58"/>
      <c r="G168" s="58"/>
      <c r="H168" s="58"/>
      <c r="I168" s="58"/>
    </row>
    <row r="169" spans="1:9" ht="35.25" customHeight="1">
      <c r="A169" s="61"/>
      <c r="B169" s="58"/>
      <c r="C169" s="58"/>
      <c r="D169" s="58"/>
      <c r="E169" s="58"/>
      <c r="F169" s="58"/>
      <c r="G169" s="58"/>
      <c r="H169" s="58"/>
      <c r="I169" s="58"/>
    </row>
    <row r="170" spans="1:9" ht="14.25" customHeight="1">
      <c r="B170" s="59"/>
      <c r="D170" s="58"/>
      <c r="E170" s="58"/>
      <c r="F170" s="58"/>
      <c r="G170" s="58"/>
      <c r="H170" s="58"/>
      <c r="I170" s="58"/>
    </row>
    <row r="171" spans="1:9" ht="35.25" customHeight="1">
      <c r="A171" s="61"/>
      <c r="B171" s="58"/>
      <c r="C171" s="58"/>
      <c r="D171" s="58"/>
      <c r="E171" s="58"/>
      <c r="F171" s="58"/>
      <c r="G171" s="58"/>
      <c r="H171" s="58"/>
      <c r="I171" s="58"/>
    </row>
    <row r="172" spans="1:9" ht="14.25" customHeight="1">
      <c r="B172" s="59"/>
      <c r="D172" s="58"/>
      <c r="E172" s="58"/>
      <c r="F172" s="58"/>
      <c r="G172" s="58"/>
      <c r="H172" s="58"/>
      <c r="I172" s="58"/>
    </row>
    <row r="173" spans="1:9" ht="35.25" customHeight="1">
      <c r="A173" s="61"/>
      <c r="B173" s="58"/>
      <c r="C173" s="58"/>
      <c r="D173" s="58"/>
      <c r="E173" s="58"/>
      <c r="F173" s="58"/>
      <c r="G173" s="58"/>
      <c r="H173" s="58"/>
      <c r="I173" s="58"/>
    </row>
    <row r="174" spans="1:9" ht="14.25" customHeight="1">
      <c r="B174" s="59"/>
      <c r="D174" s="58"/>
      <c r="E174" s="58"/>
      <c r="F174" s="58"/>
      <c r="G174" s="58"/>
      <c r="H174" s="58"/>
      <c r="I174" s="58"/>
    </row>
    <row r="175" spans="1:9" ht="35.25" customHeight="1">
      <c r="A175" s="61"/>
      <c r="B175" s="58"/>
      <c r="C175" s="58"/>
      <c r="D175" s="58"/>
      <c r="E175" s="58"/>
      <c r="F175" s="58"/>
      <c r="G175" s="58"/>
      <c r="H175" s="58"/>
      <c r="I175" s="58"/>
    </row>
    <row r="176" spans="1:9" ht="14.25" customHeight="1">
      <c r="B176" s="59"/>
      <c r="D176" s="58"/>
      <c r="E176" s="58"/>
      <c r="F176" s="58"/>
      <c r="G176" s="58"/>
      <c r="H176" s="58"/>
      <c r="I176" s="58"/>
    </row>
    <row r="177" spans="1:9" ht="35.25" customHeight="1">
      <c r="A177" s="61"/>
      <c r="B177" s="58"/>
      <c r="C177" s="58"/>
      <c r="D177" s="58"/>
      <c r="E177" s="58"/>
      <c r="F177" s="58"/>
      <c r="G177" s="58"/>
      <c r="H177" s="58"/>
      <c r="I177" s="58"/>
    </row>
    <row r="178" spans="1:9" ht="14.25" customHeight="1">
      <c r="B178" s="59"/>
      <c r="D178" s="58"/>
      <c r="E178" s="58"/>
      <c r="F178" s="58"/>
      <c r="G178" s="58"/>
      <c r="H178" s="58"/>
      <c r="I178" s="58"/>
    </row>
    <row r="179" spans="1:9" ht="35.25" customHeight="1">
      <c r="A179" s="61"/>
      <c r="B179" s="58"/>
      <c r="C179" s="58"/>
      <c r="D179" s="58"/>
      <c r="E179" s="58"/>
      <c r="F179" s="58"/>
      <c r="G179" s="58"/>
      <c r="H179" s="58"/>
      <c r="I179" s="58"/>
    </row>
    <row r="180" spans="1:9" ht="14.25" customHeight="1">
      <c r="B180" s="59"/>
      <c r="D180" s="58"/>
      <c r="E180" s="58"/>
      <c r="F180" s="58"/>
      <c r="G180" s="58"/>
      <c r="H180" s="58"/>
      <c r="I180" s="58"/>
    </row>
    <row r="181" spans="1:9" ht="35.25" customHeight="1">
      <c r="A181" s="61"/>
      <c r="B181" s="58"/>
      <c r="C181" s="58"/>
      <c r="D181" s="58"/>
      <c r="E181" s="58"/>
      <c r="F181" s="58"/>
      <c r="G181" s="58"/>
      <c r="H181" s="58"/>
      <c r="I181" s="58"/>
    </row>
  </sheetData>
  <customSheetViews>
    <customSheetView guid="{17A61E15-CB34-4E45-B54C-4890B27A542F}" showGridLines="0">
      <pageMargins left="0.7" right="0.7" top="0.75" bottom="0.75" header="0.3" footer="0.3"/>
      <pageSetup paperSize="9" orientation="portrait" r:id="rId1"/>
    </customSheetView>
  </customSheetViews>
  <hyperlinks>
    <hyperlink ref="A3" location="'Tabl.1(117)'!Obszar_wydruku" display="TABL.1(118). "/>
    <hyperlink ref="A5" location="'Tabl.2(118)'!A1" display="TABL.2(119). "/>
    <hyperlink ref="A7" location="'Tabl.3(119)'!A1" display="TABL.3(119). "/>
    <hyperlink ref="A9" location="'Tabl.4(120)'!A1" display="TABL.4(120). "/>
    <hyperlink ref="A11" location="'Tabl.5(121)'!A1" display="TABL.5(121). "/>
    <hyperlink ref="A19" location="'Tabl.9(125)'!A1" display="TABL.9(125). "/>
    <hyperlink ref="A23" location="'Tabl.11(127)'!A1" display="TABL.11(127)."/>
    <hyperlink ref="A25" location="'Tabl.12(128)'!A1" display="TABL.12(128). "/>
    <hyperlink ref="A27" location="'Tabl.13(129)'!A1" display="TABL.13(129). "/>
    <hyperlink ref="A29" location="'Tabl.14(130)'!A1" display="TABL.14(130). "/>
    <hyperlink ref="A33" location="'Tabl.16(132)'!A1" display="TABL.16(132).  "/>
    <hyperlink ref="A35" location="'Tabl.17(133)'!A1" display="TABL. 17(133). "/>
    <hyperlink ref="A37" location="'Tabl.18(134)'!A1" display="TABL. 18(134).  "/>
    <hyperlink ref="A41" location="'Tabl.19(135)'!A1" display="TABL. 19(135). "/>
    <hyperlink ref="A44" location="'Tabl.20(136)'!A1" display="TABL. 20(136). "/>
    <hyperlink ref="A47" location="'Tabl.21(137)'!A1" display="TABL. 21(137)  "/>
    <hyperlink ref="A51" location="'Tabl.22(138)'!A1" display="TABL. 22(138)."/>
    <hyperlink ref="A55" location="'Tabl.23(139)'!A1" display="TABL. 23(139). "/>
    <hyperlink ref="A59" location="'Tabl.24(140)'!A1" display="TABL. 24(140). "/>
    <hyperlink ref="A61" location="'Tabl.25(141)'!A1" display="TABL. 25(141)."/>
    <hyperlink ref="A63" location="'Tabl.26(142)'!A1" display="TABL. 26(142). "/>
    <hyperlink ref="A65" location="'Tabl.27(143)'!A1" display="TABL. 27(143).  "/>
    <hyperlink ref="A67" location="'Tabl.28(144)'!A1" display="TABL. 28(144). "/>
    <hyperlink ref="A71" location="'Tabl.29(145)'!A1" display="TABL. 29(145). "/>
    <hyperlink ref="A75" location="'Tabl.30(146)'!A1" display="TABL. 30(146). "/>
    <hyperlink ref="A115" location="'Tab. 46(162)'!A1" display="TABL.46(162)."/>
    <hyperlink ref="A79" location="'Tabl.31(147)'!A1" display="TABL. 31(147). "/>
    <hyperlink ref="A81" location="'Tabl.32(148)'!A1" display="TABL. 32(148). "/>
    <hyperlink ref="A83" location="'Tabl.33(149)'!A1" display="TABL. 33(149). "/>
    <hyperlink ref="A85" location="'Tabl.34(150)'!A1" display="TABL. 34(150). "/>
    <hyperlink ref="A87" location="'Tabl.35(151)'!A1" display="TABL. 35(151). "/>
    <hyperlink ref="A91" location="'Tabl.37(153)'!A1" display="TABL. 37(153). "/>
    <hyperlink ref="A93" location="'Tabl.38(154)'!A1" display="TABL. 38(154). "/>
    <hyperlink ref="A95" location="'Tabl.39(155)'!A1" display="TABL. 39(155). "/>
    <hyperlink ref="A97" location="'Tabl.40(156)'!A1" display="TABL. 40(156). "/>
    <hyperlink ref="A99" location="'Tabl.41(157)'!Obszar_wydruku" display="TABL. 41(157). "/>
    <hyperlink ref="A101" location="'Tabl.42(158)'!A1" display="TABL. 42(158). "/>
    <hyperlink ref="A103" location="'Tabl.43(159)'!A1" display="TABL. 43(159). "/>
    <hyperlink ref="A107" location="'Tabl.44(160)'!A1" display="TABL. 44(160). "/>
    <hyperlink ref="A111" location="'Tabl.45(161)'!A1" display="TABL. 45(161). "/>
    <hyperlink ref="A31" location="'Tabl.15(131)'!A1" display="TABL.15(131). "/>
    <hyperlink ref="A15" location="'Tabl.7(123)'!A1" display="TABL.7(123). "/>
    <hyperlink ref="A21" location="'Tabl.10(126)'!A1" display="TABL.10(126). "/>
    <hyperlink ref="A17" location="'Tabl.8(124)'!A1" display="TABL.8(124). "/>
    <hyperlink ref="A117" location="'Tabl.47(163)'!A1" display="TABL.47(163)."/>
    <hyperlink ref="A13" location="'Tabl.6(122)'!A1" display="TABL.6(122). "/>
    <hyperlink ref="A89" location="'Tabl. 36(152)'!A1" display="TABL. 36(152). "/>
  </hyperlinks>
  <pageMargins left="0.7" right="0.7" top="0.75" bottom="0.75" header="0.3" footer="0.3"/>
  <pageSetup paperSize="9" scale="75" fitToHeight="0"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showGridLines="0" zoomScaleNormal="100" workbookViewId="0">
      <selection activeCell="K18" sqref="K18"/>
    </sheetView>
  </sheetViews>
  <sheetFormatPr defaultColWidth="9.140625" defaultRowHeight="12"/>
  <cols>
    <col min="1" max="1" width="50.5703125" style="31" customWidth="1"/>
    <col min="2" max="6" width="11.140625" style="31" customWidth="1"/>
    <col min="7" max="7" width="11.140625" style="189" customWidth="1"/>
    <col min="8" max="8" width="9.140625" style="31"/>
    <col min="9" max="9" width="9.28515625" style="31" bestFit="1" customWidth="1"/>
    <col min="10" max="16384" width="9.140625" style="31"/>
  </cols>
  <sheetData>
    <row r="1" spans="1:10" ht="13.5" customHeight="1">
      <c r="A1" s="15" t="s">
        <v>1261</v>
      </c>
      <c r="B1" s="15"/>
      <c r="C1" s="15"/>
      <c r="D1" s="15"/>
      <c r="E1" s="15"/>
      <c r="F1" s="437"/>
      <c r="G1" s="448"/>
      <c r="H1" s="265"/>
      <c r="I1" s="2" t="s">
        <v>502</v>
      </c>
      <c r="J1" s="1"/>
    </row>
    <row r="2" spans="1:10" ht="13.5" customHeight="1">
      <c r="A2" s="266" t="s">
        <v>1137</v>
      </c>
      <c r="B2" s="44"/>
      <c r="C2" s="44"/>
      <c r="D2" s="44"/>
      <c r="E2" s="44"/>
      <c r="F2" s="437"/>
      <c r="G2" s="448"/>
      <c r="H2" s="44"/>
      <c r="I2" s="65" t="s">
        <v>503</v>
      </c>
      <c r="J2" s="1"/>
    </row>
    <row r="3" spans="1:10" ht="13.5" customHeight="1">
      <c r="A3" s="438" t="s">
        <v>1138</v>
      </c>
      <c r="B3" s="439"/>
      <c r="C3" s="439"/>
      <c r="D3" s="439"/>
      <c r="E3" s="439"/>
      <c r="F3" s="439"/>
      <c r="G3" s="449"/>
      <c r="H3" s="13"/>
      <c r="I3" s="143"/>
      <c r="J3" s="143"/>
    </row>
    <row r="4" spans="1:10" ht="5.0999999999999996" customHeight="1">
      <c r="A4" s="105"/>
    </row>
    <row r="5" spans="1:10" ht="40.5" customHeight="1">
      <c r="A5" s="56" t="s">
        <v>914</v>
      </c>
      <c r="B5" s="4">
        <v>2000</v>
      </c>
      <c r="C5" s="4">
        <v>2005</v>
      </c>
      <c r="D5" s="4">
        <v>2010</v>
      </c>
      <c r="E5" s="4">
        <v>2015</v>
      </c>
      <c r="F5" s="436">
        <v>2019</v>
      </c>
      <c r="G5" s="610">
        <v>2020</v>
      </c>
    </row>
    <row r="6" spans="1:10" ht="14.25" customHeight="1">
      <c r="A6" s="108" t="s">
        <v>404</v>
      </c>
      <c r="B6" s="267">
        <v>1554</v>
      </c>
      <c r="C6" s="267">
        <v>1387</v>
      </c>
      <c r="D6" s="267">
        <v>1358</v>
      </c>
      <c r="E6" s="267">
        <v>1342</v>
      </c>
      <c r="F6" s="269">
        <v>1311</v>
      </c>
      <c r="G6" s="566">
        <v>1259</v>
      </c>
    </row>
    <row r="7" spans="1:10" ht="14.25" customHeight="1">
      <c r="A7" s="133" t="s">
        <v>405</v>
      </c>
      <c r="B7" s="21"/>
      <c r="C7" s="21"/>
      <c r="D7" s="21"/>
      <c r="E7" s="21"/>
      <c r="F7" s="138"/>
      <c r="G7" s="495"/>
    </row>
    <row r="8" spans="1:10" ht="14.25" customHeight="1">
      <c r="A8" s="123" t="s">
        <v>406</v>
      </c>
      <c r="B8" s="21">
        <v>1353</v>
      </c>
      <c r="C8" s="21">
        <v>1228</v>
      </c>
      <c r="D8" s="21">
        <v>1209</v>
      </c>
      <c r="E8" s="21">
        <v>1204</v>
      </c>
      <c r="F8" s="138">
        <v>1108</v>
      </c>
      <c r="G8" s="495">
        <v>1091</v>
      </c>
    </row>
    <row r="9" spans="1:10" ht="14.25" customHeight="1">
      <c r="A9" s="132" t="s">
        <v>407</v>
      </c>
      <c r="B9" s="21"/>
      <c r="C9" s="21"/>
      <c r="D9" s="21"/>
      <c r="E9" s="21"/>
      <c r="F9" s="138"/>
      <c r="G9" s="495"/>
    </row>
    <row r="10" spans="1:10" ht="14.25" customHeight="1">
      <c r="A10" s="270" t="s">
        <v>408</v>
      </c>
      <c r="B10" s="21"/>
      <c r="C10" s="21"/>
      <c r="D10" s="21"/>
      <c r="E10" s="69"/>
      <c r="F10" s="138"/>
      <c r="G10" s="495"/>
    </row>
    <row r="11" spans="1:10" ht="14.25" customHeight="1">
      <c r="A11" s="221" t="s">
        <v>409</v>
      </c>
      <c r="B11" s="21"/>
      <c r="C11" s="21"/>
      <c r="D11" s="21"/>
      <c r="E11" s="69"/>
      <c r="F11" s="138"/>
      <c r="G11" s="495"/>
    </row>
    <row r="12" spans="1:10" ht="14.25" customHeight="1">
      <c r="A12" s="271" t="s">
        <v>410</v>
      </c>
      <c r="B12" s="21">
        <v>22</v>
      </c>
      <c r="C12" s="21">
        <v>26</v>
      </c>
      <c r="D12" s="21">
        <v>20</v>
      </c>
      <c r="E12" s="21">
        <v>22</v>
      </c>
      <c r="F12" s="138">
        <v>15</v>
      </c>
      <c r="G12" s="495">
        <v>15</v>
      </c>
    </row>
    <row r="13" spans="1:10" ht="14.25" customHeight="1">
      <c r="A13" s="275" t="s">
        <v>411</v>
      </c>
      <c r="B13" s="21"/>
      <c r="C13" s="21"/>
      <c r="D13" s="21"/>
      <c r="E13" s="21"/>
      <c r="F13" s="138"/>
      <c r="G13" s="495"/>
    </row>
    <row r="14" spans="1:10" ht="14.25" customHeight="1">
      <c r="A14" s="271" t="s">
        <v>891</v>
      </c>
      <c r="B14" s="21">
        <v>58</v>
      </c>
      <c r="C14" s="21">
        <v>44</v>
      </c>
      <c r="D14" s="21">
        <v>43</v>
      </c>
      <c r="E14" s="21">
        <v>39</v>
      </c>
      <c r="F14" s="138">
        <v>36</v>
      </c>
      <c r="G14" s="495">
        <v>30</v>
      </c>
    </row>
    <row r="15" spans="1:10" ht="14.25" customHeight="1">
      <c r="A15" s="271" t="s">
        <v>892</v>
      </c>
      <c r="B15" s="21">
        <v>196</v>
      </c>
      <c r="C15" s="21">
        <v>168</v>
      </c>
      <c r="D15" s="21">
        <v>181</v>
      </c>
      <c r="E15" s="21">
        <v>171</v>
      </c>
      <c r="F15" s="138">
        <v>124</v>
      </c>
      <c r="G15" s="495">
        <v>124</v>
      </c>
    </row>
    <row r="16" spans="1:10" ht="14.25" customHeight="1">
      <c r="A16" s="271" t="s">
        <v>894</v>
      </c>
      <c r="B16" s="21">
        <v>102</v>
      </c>
      <c r="C16" s="21">
        <v>67</v>
      </c>
      <c r="D16" s="21">
        <v>46</v>
      </c>
      <c r="E16" s="21">
        <v>36</v>
      </c>
      <c r="F16" s="138">
        <v>39</v>
      </c>
      <c r="G16" s="495">
        <v>37</v>
      </c>
    </row>
    <row r="17" spans="1:7" ht="14.25" customHeight="1">
      <c r="A17" s="271" t="s">
        <v>893</v>
      </c>
      <c r="B17" s="21">
        <v>555</v>
      </c>
      <c r="C17" s="21">
        <v>434</v>
      </c>
      <c r="D17" s="21">
        <v>357</v>
      </c>
      <c r="E17" s="21">
        <v>291</v>
      </c>
      <c r="F17" s="138">
        <v>184</v>
      </c>
      <c r="G17" s="495">
        <v>167</v>
      </c>
    </row>
    <row r="18" spans="1:7" ht="14.25" customHeight="1">
      <c r="A18" s="271" t="s">
        <v>412</v>
      </c>
      <c r="B18" s="21">
        <v>420</v>
      </c>
      <c r="C18" s="21">
        <v>489</v>
      </c>
      <c r="D18" s="21">
        <v>562</v>
      </c>
      <c r="E18" s="21">
        <v>645</v>
      </c>
      <c r="F18" s="138">
        <v>710</v>
      </c>
      <c r="G18" s="495">
        <v>718</v>
      </c>
    </row>
    <row r="19" spans="1:7" ht="14.25" customHeight="1">
      <c r="A19" s="275" t="s">
        <v>413</v>
      </c>
      <c r="B19" s="21"/>
      <c r="C19" s="21"/>
      <c r="D19" s="21"/>
      <c r="E19" s="69"/>
      <c r="F19" s="138"/>
      <c r="G19" s="495"/>
    </row>
    <row r="20" spans="1:7" ht="14.25" customHeight="1">
      <c r="A20" s="123" t="s">
        <v>414</v>
      </c>
      <c r="B20" s="21">
        <v>201</v>
      </c>
      <c r="C20" s="21">
        <v>159</v>
      </c>
      <c r="D20" s="21">
        <v>149</v>
      </c>
      <c r="E20" s="21">
        <v>138</v>
      </c>
      <c r="F20" s="138">
        <v>203</v>
      </c>
      <c r="G20" s="495">
        <v>168</v>
      </c>
    </row>
    <row r="21" spans="1:7" ht="14.25" customHeight="1">
      <c r="A21" s="132" t="s">
        <v>415</v>
      </c>
      <c r="B21" s="21"/>
      <c r="C21" s="21"/>
      <c r="D21" s="21"/>
      <c r="E21" s="69"/>
      <c r="F21" s="138"/>
      <c r="G21" s="495"/>
    </row>
    <row r="22" spans="1:7" ht="14.25" customHeight="1">
      <c r="A22" s="108" t="s">
        <v>416</v>
      </c>
      <c r="B22" s="272">
        <v>1706</v>
      </c>
      <c r="C22" s="272">
        <v>1682</v>
      </c>
      <c r="D22" s="272">
        <v>1784</v>
      </c>
      <c r="E22" s="272">
        <v>1805</v>
      </c>
      <c r="F22" s="268">
        <v>1865</v>
      </c>
      <c r="G22" s="497">
        <v>1845</v>
      </c>
    </row>
    <row r="23" spans="1:7" ht="14.25" customHeight="1">
      <c r="A23" s="133" t="s">
        <v>417</v>
      </c>
      <c r="B23" s="21"/>
      <c r="C23" s="21"/>
      <c r="D23" s="21"/>
      <c r="E23" s="69"/>
      <c r="F23" s="138"/>
      <c r="G23" s="495"/>
    </row>
    <row r="24" spans="1:7" ht="14.25" customHeight="1">
      <c r="A24" s="123" t="s">
        <v>406</v>
      </c>
      <c r="B24" s="21">
        <v>235</v>
      </c>
      <c r="C24" s="21">
        <v>233</v>
      </c>
      <c r="D24" s="21">
        <v>260</v>
      </c>
      <c r="E24" s="21">
        <v>246</v>
      </c>
      <c r="F24" s="138">
        <v>285</v>
      </c>
      <c r="G24" s="495">
        <v>284</v>
      </c>
    </row>
    <row r="25" spans="1:7" ht="14.25" customHeight="1">
      <c r="A25" s="132" t="s">
        <v>407</v>
      </c>
      <c r="B25" s="21"/>
      <c r="C25" s="21"/>
      <c r="D25" s="21"/>
      <c r="E25" s="21"/>
      <c r="F25" s="138"/>
      <c r="G25" s="495"/>
    </row>
    <row r="26" spans="1:7" ht="14.25" customHeight="1">
      <c r="A26" s="270" t="s">
        <v>408</v>
      </c>
      <c r="B26" s="273"/>
      <c r="C26" s="273"/>
      <c r="D26" s="21"/>
      <c r="E26" s="69"/>
      <c r="F26" s="138"/>
      <c r="G26" s="495"/>
    </row>
    <row r="27" spans="1:7" ht="14.25" customHeight="1">
      <c r="A27" s="221" t="s">
        <v>409</v>
      </c>
      <c r="B27" s="273"/>
      <c r="C27" s="273"/>
      <c r="D27" s="21"/>
      <c r="E27" s="69"/>
      <c r="F27" s="138"/>
      <c r="G27" s="495"/>
    </row>
    <row r="28" spans="1:7" ht="14.25" customHeight="1">
      <c r="A28" s="271" t="s">
        <v>410</v>
      </c>
      <c r="B28" s="21">
        <v>63</v>
      </c>
      <c r="C28" s="21">
        <v>40</v>
      </c>
      <c r="D28" s="21">
        <v>43</v>
      </c>
      <c r="E28" s="21">
        <v>38</v>
      </c>
      <c r="F28" s="138">
        <v>44</v>
      </c>
      <c r="G28" s="495">
        <v>39</v>
      </c>
    </row>
    <row r="29" spans="1:7" ht="14.25" customHeight="1">
      <c r="A29" s="275" t="s">
        <v>411</v>
      </c>
      <c r="B29" s="273"/>
      <c r="C29" s="273"/>
      <c r="D29" s="273"/>
      <c r="E29" s="69"/>
      <c r="F29" s="138"/>
      <c r="G29" s="495"/>
    </row>
    <row r="30" spans="1:7" ht="14.25" customHeight="1">
      <c r="A30" s="271" t="s">
        <v>891</v>
      </c>
      <c r="B30" s="21">
        <v>49</v>
      </c>
      <c r="C30" s="21">
        <v>49</v>
      </c>
      <c r="D30" s="21">
        <v>53</v>
      </c>
      <c r="E30" s="21">
        <v>44</v>
      </c>
      <c r="F30" s="138">
        <v>49</v>
      </c>
      <c r="G30" s="495">
        <v>44</v>
      </c>
    </row>
    <row r="31" spans="1:7" ht="14.25" customHeight="1">
      <c r="A31" s="271" t="s">
        <v>892</v>
      </c>
      <c r="B31" s="21">
        <v>50</v>
      </c>
      <c r="C31" s="21">
        <v>55</v>
      </c>
      <c r="D31" s="21">
        <v>58</v>
      </c>
      <c r="E31" s="21">
        <v>56</v>
      </c>
      <c r="F31" s="138">
        <v>55</v>
      </c>
      <c r="G31" s="495">
        <v>54</v>
      </c>
    </row>
    <row r="32" spans="1:7" ht="14.25" customHeight="1">
      <c r="A32" s="271" t="s">
        <v>894</v>
      </c>
      <c r="B32" s="21">
        <v>36</v>
      </c>
      <c r="C32" s="21">
        <v>27</v>
      </c>
      <c r="D32" s="21">
        <v>30</v>
      </c>
      <c r="E32" s="21">
        <v>30</v>
      </c>
      <c r="F32" s="138">
        <v>25</v>
      </c>
      <c r="G32" s="495">
        <v>34</v>
      </c>
    </row>
    <row r="33" spans="1:7" ht="14.25" customHeight="1">
      <c r="A33" s="271" t="s">
        <v>893</v>
      </c>
      <c r="B33" s="21">
        <v>23</v>
      </c>
      <c r="C33" s="21">
        <v>34</v>
      </c>
      <c r="D33" s="21">
        <v>36</v>
      </c>
      <c r="E33" s="21">
        <v>38</v>
      </c>
      <c r="F33" s="138">
        <v>58</v>
      </c>
      <c r="G33" s="495">
        <v>58</v>
      </c>
    </row>
    <row r="34" spans="1:7" ht="14.25" customHeight="1">
      <c r="A34" s="271" t="s">
        <v>412</v>
      </c>
      <c r="B34" s="21">
        <v>14</v>
      </c>
      <c r="C34" s="21">
        <v>28</v>
      </c>
      <c r="D34" s="21">
        <v>40</v>
      </c>
      <c r="E34" s="21">
        <v>40</v>
      </c>
      <c r="F34" s="138">
        <v>54</v>
      </c>
      <c r="G34" s="495">
        <v>55</v>
      </c>
    </row>
    <row r="35" spans="1:7" ht="14.25" customHeight="1">
      <c r="A35" s="275" t="s">
        <v>413</v>
      </c>
      <c r="B35" s="21"/>
      <c r="C35" s="21"/>
      <c r="D35" s="21"/>
      <c r="E35" s="21"/>
      <c r="F35" s="138"/>
      <c r="G35" s="495"/>
    </row>
    <row r="36" spans="1:7" ht="14.25" customHeight="1">
      <c r="A36" s="123" t="s">
        <v>414</v>
      </c>
      <c r="B36" s="21">
        <v>1471</v>
      </c>
      <c r="C36" s="21">
        <v>1449</v>
      </c>
      <c r="D36" s="21">
        <v>1524</v>
      </c>
      <c r="E36" s="21">
        <v>1559</v>
      </c>
      <c r="F36" s="138">
        <v>1580</v>
      </c>
      <c r="G36" s="495">
        <v>1561</v>
      </c>
    </row>
    <row r="37" spans="1:7" ht="14.25" customHeight="1">
      <c r="A37" s="135" t="s">
        <v>415</v>
      </c>
      <c r="B37" s="273"/>
      <c r="C37" s="273"/>
      <c r="D37" s="273"/>
      <c r="E37" s="273"/>
      <c r="F37" s="102"/>
      <c r="G37" s="553"/>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phoneticPr fontId="6"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91" orientation="landscape" r:id="rId2"/>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4"/>
  <sheetViews>
    <sheetView showGridLines="0" zoomScaleNormal="100" workbookViewId="0">
      <selection activeCell="J10" sqref="J10"/>
    </sheetView>
  </sheetViews>
  <sheetFormatPr defaultColWidth="9.140625" defaultRowHeight="12"/>
  <cols>
    <col min="1" max="1" width="23.85546875" style="10" customWidth="1"/>
    <col min="2" max="5" width="15" style="10" customWidth="1"/>
    <col min="6" max="6" width="23.85546875" style="10" customWidth="1"/>
    <col min="7" max="8" width="9.7109375" style="10" customWidth="1"/>
    <col min="9" max="16384" width="9.140625" style="10"/>
  </cols>
  <sheetData>
    <row r="1" spans="1:9" ht="14.25" customHeight="1">
      <c r="A1" s="345" t="s">
        <v>1449</v>
      </c>
      <c r="B1" s="276"/>
      <c r="C1" s="276"/>
      <c r="D1" s="276"/>
      <c r="E1" s="276"/>
      <c r="F1" s="276"/>
      <c r="H1" s="2" t="s">
        <v>502</v>
      </c>
      <c r="I1" s="1"/>
    </row>
    <row r="2" spans="1:9" ht="14.25" customHeight="1">
      <c r="A2" s="438" t="s">
        <v>1450</v>
      </c>
      <c r="B2" s="276"/>
      <c r="C2" s="276"/>
      <c r="D2" s="276"/>
      <c r="E2" s="278"/>
      <c r="F2" s="278"/>
      <c r="H2" s="65" t="s">
        <v>503</v>
      </c>
      <c r="I2" s="1"/>
    </row>
    <row r="3" spans="1:9" ht="5.0999999999999996" customHeight="1">
      <c r="A3" s="166"/>
      <c r="B3" s="166"/>
      <c r="C3" s="166"/>
      <c r="D3" s="166"/>
      <c r="E3" s="166"/>
      <c r="F3" s="166"/>
    </row>
    <row r="4" spans="1:9" ht="36.75" customHeight="1">
      <c r="A4" s="997" t="s">
        <v>41</v>
      </c>
      <c r="B4" s="999" t="s">
        <v>937</v>
      </c>
      <c r="C4" s="1001" t="s">
        <v>941</v>
      </c>
      <c r="D4" s="997"/>
      <c r="E4" s="1002"/>
      <c r="F4" s="995" t="s">
        <v>35</v>
      </c>
    </row>
    <row r="5" spans="1:9" ht="36.75" customHeight="1">
      <c r="A5" s="998"/>
      <c r="B5" s="1000"/>
      <c r="C5" s="281" t="s">
        <v>942</v>
      </c>
      <c r="D5" s="281" t="s">
        <v>943</v>
      </c>
      <c r="E5" s="282" t="s">
        <v>944</v>
      </c>
      <c r="F5" s="996"/>
    </row>
    <row r="6" spans="1:9" ht="14.25" customHeight="1">
      <c r="A6" s="529" t="s">
        <v>192</v>
      </c>
      <c r="B6" s="530">
        <v>2684</v>
      </c>
      <c r="C6" s="539">
        <v>422</v>
      </c>
      <c r="D6" s="539">
        <v>560</v>
      </c>
      <c r="E6" s="540">
        <v>1702</v>
      </c>
      <c r="F6" s="103" t="s">
        <v>36</v>
      </c>
      <c r="G6" s="284"/>
    </row>
    <row r="7" spans="1:9" ht="14.25" customHeight="1">
      <c r="A7" s="531" t="s">
        <v>195</v>
      </c>
      <c r="B7" s="530">
        <v>612</v>
      </c>
      <c r="C7" s="541">
        <v>50</v>
      </c>
      <c r="D7" s="541">
        <v>130</v>
      </c>
      <c r="E7" s="540">
        <v>432</v>
      </c>
      <c r="F7" s="66" t="s">
        <v>39</v>
      </c>
      <c r="G7" s="284"/>
    </row>
    <row r="8" spans="1:9" ht="14.25" customHeight="1">
      <c r="A8" s="531" t="s">
        <v>194</v>
      </c>
      <c r="B8" s="530">
        <v>7792</v>
      </c>
      <c r="C8" s="541">
        <v>821</v>
      </c>
      <c r="D8" s="541">
        <v>1521</v>
      </c>
      <c r="E8" s="540">
        <v>5450</v>
      </c>
      <c r="F8" s="66" t="s">
        <v>38</v>
      </c>
      <c r="G8" s="284"/>
    </row>
    <row r="9" spans="1:9" ht="14.25" customHeight="1">
      <c r="A9" s="531" t="s">
        <v>193</v>
      </c>
      <c r="B9" s="530">
        <v>1088</v>
      </c>
      <c r="C9" s="541">
        <v>148</v>
      </c>
      <c r="D9" s="541">
        <v>201</v>
      </c>
      <c r="E9" s="540">
        <v>739</v>
      </c>
      <c r="F9" s="66" t="s">
        <v>37</v>
      </c>
      <c r="G9" s="284"/>
    </row>
    <row r="10" spans="1:9" ht="14.25" customHeight="1">
      <c r="A10" s="531" t="s">
        <v>196</v>
      </c>
      <c r="B10" s="530">
        <v>953</v>
      </c>
      <c r="C10" s="541">
        <v>311</v>
      </c>
      <c r="D10" s="541">
        <v>236</v>
      </c>
      <c r="E10" s="540">
        <v>406</v>
      </c>
      <c r="F10" s="66" t="s">
        <v>40</v>
      </c>
      <c r="G10" s="284"/>
    </row>
    <row r="11" spans="1:9" ht="6" customHeight="1">
      <c r="A11" s="286"/>
      <c r="B11" s="287"/>
      <c r="C11" s="284"/>
      <c r="D11" s="284"/>
      <c r="E11" s="287"/>
      <c r="F11" s="6"/>
      <c r="G11" s="288"/>
    </row>
    <row r="12" spans="1:9" s="344" customFormat="1" ht="14.25" customHeight="1">
      <c r="A12" s="662" t="s">
        <v>1273</v>
      </c>
      <c r="B12" s="347"/>
      <c r="C12" s="347"/>
      <c r="D12" s="347"/>
      <c r="E12" s="347"/>
      <c r="F12" s="542"/>
      <c r="G12" s="542"/>
      <c r="H12" s="542"/>
    </row>
    <row r="13" spans="1:9" s="165" customFormat="1" ht="14.25" customHeight="1">
      <c r="A13" s="543" t="s">
        <v>940</v>
      </c>
      <c r="B13" s="544"/>
      <c r="C13" s="544"/>
      <c r="D13" s="544"/>
      <c r="E13" s="544"/>
      <c r="F13" s="545"/>
      <c r="G13" s="545"/>
      <c r="H13" s="545"/>
    </row>
    <row r="14" spans="1:9">
      <c r="A14" s="7"/>
      <c r="B14" s="283"/>
      <c r="C14" s="287"/>
      <c r="D14" s="283"/>
      <c r="E14" s="283"/>
      <c r="F14" s="288"/>
      <c r="G14" s="288"/>
      <c r="H14" s="288"/>
    </row>
    <row r="15" spans="1:9">
      <c r="A15" s="7"/>
      <c r="B15" s="283"/>
      <c r="C15" s="290"/>
      <c r="D15" s="283"/>
      <c r="E15" s="283"/>
      <c r="F15" s="288"/>
      <c r="G15" s="288"/>
      <c r="H15" s="288"/>
    </row>
    <row r="16" spans="1:9">
      <c r="A16" s="7"/>
      <c r="B16" s="283"/>
      <c r="C16" s="283"/>
      <c r="D16" s="283"/>
      <c r="E16" s="283"/>
      <c r="F16" s="288"/>
      <c r="G16" s="288"/>
      <c r="H16" s="288"/>
    </row>
    <row r="17" spans="1:8">
      <c r="A17" s="7"/>
      <c r="B17" s="283"/>
      <c r="C17" s="283"/>
      <c r="D17" s="283"/>
      <c r="E17" s="283"/>
      <c r="F17" s="288"/>
      <c r="G17" s="288"/>
      <c r="H17" s="288"/>
    </row>
    <row r="18" spans="1:8">
      <c r="A18" s="7"/>
      <c r="B18" s="289"/>
      <c r="C18" s="289"/>
      <c r="D18" s="289"/>
      <c r="E18" s="289"/>
      <c r="F18" s="288"/>
      <c r="G18" s="288"/>
      <c r="H18" s="288"/>
    </row>
    <row r="19" spans="1:8">
      <c r="A19" s="7"/>
      <c r="B19" s="289"/>
      <c r="C19" s="289"/>
      <c r="D19" s="289"/>
      <c r="E19" s="289"/>
      <c r="F19" s="288"/>
      <c r="G19" s="288"/>
      <c r="H19" s="288"/>
    </row>
    <row r="20" spans="1:8">
      <c r="A20" s="7"/>
      <c r="B20" s="289"/>
      <c r="C20" s="289"/>
      <c r="D20" s="289"/>
      <c r="E20" s="289"/>
      <c r="F20" s="288"/>
      <c r="G20" s="288"/>
      <c r="H20" s="288"/>
    </row>
    <row r="21" spans="1:8">
      <c r="A21" s="7"/>
      <c r="B21" s="289"/>
      <c r="C21" s="289"/>
      <c r="D21" s="289"/>
      <c r="E21" s="289"/>
      <c r="F21" s="288"/>
      <c r="G21" s="288"/>
      <c r="H21" s="288"/>
    </row>
    <row r="22" spans="1:8">
      <c r="A22" s="7"/>
      <c r="B22" s="289"/>
      <c r="C22" s="289"/>
      <c r="D22" s="289"/>
      <c r="E22" s="289"/>
      <c r="F22" s="288"/>
      <c r="G22" s="288"/>
      <c r="H22" s="288"/>
    </row>
    <row r="23" spans="1:8">
      <c r="A23" s="7"/>
      <c r="B23" s="289"/>
      <c r="C23" s="289"/>
      <c r="D23" s="289"/>
      <c r="E23" s="289"/>
      <c r="F23" s="288"/>
      <c r="G23" s="288"/>
      <c r="H23" s="288"/>
    </row>
    <row r="24" spans="1:8">
      <c r="A24" s="7"/>
      <c r="B24" s="289"/>
      <c r="C24" s="289"/>
      <c r="D24" s="289"/>
      <c r="E24" s="289"/>
      <c r="F24" s="288"/>
      <c r="G24" s="288"/>
      <c r="H24" s="288"/>
    </row>
    <row r="25" spans="1:8">
      <c r="A25" s="7"/>
      <c r="B25" s="289"/>
      <c r="C25" s="289"/>
      <c r="D25" s="289"/>
      <c r="E25" s="289"/>
      <c r="F25" s="288"/>
      <c r="G25" s="288"/>
      <c r="H25" s="288"/>
    </row>
    <row r="26" spans="1:8">
      <c r="A26" s="7"/>
      <c r="B26" s="289"/>
      <c r="C26" s="289"/>
      <c r="D26" s="289"/>
      <c r="E26" s="289"/>
      <c r="F26" s="288"/>
      <c r="G26" s="288"/>
      <c r="H26" s="288"/>
    </row>
    <row r="27" spans="1:8">
      <c r="A27" s="7"/>
      <c r="B27" s="289"/>
      <c r="C27" s="289"/>
      <c r="D27" s="289"/>
      <c r="E27" s="289"/>
      <c r="F27" s="288"/>
      <c r="G27" s="288"/>
      <c r="H27" s="288"/>
    </row>
    <row r="28" spans="1:8">
      <c r="A28" s="7"/>
      <c r="B28" s="289"/>
      <c r="C28" s="289"/>
      <c r="D28" s="289"/>
      <c r="E28" s="289"/>
      <c r="F28" s="288"/>
      <c r="G28" s="288"/>
      <c r="H28" s="288"/>
    </row>
    <row r="29" spans="1:8">
      <c r="A29" s="7"/>
      <c r="B29" s="289"/>
      <c r="C29" s="289"/>
      <c r="D29" s="289"/>
      <c r="E29" s="289"/>
      <c r="F29" s="288"/>
      <c r="G29" s="288"/>
      <c r="H29" s="288"/>
    </row>
    <row r="30" spans="1:8">
      <c r="A30" s="7"/>
      <c r="B30" s="289"/>
      <c r="C30" s="289"/>
      <c r="D30" s="289"/>
      <c r="E30" s="289"/>
      <c r="F30" s="288"/>
      <c r="G30" s="288"/>
      <c r="H30" s="288"/>
    </row>
    <row r="31" spans="1:8">
      <c r="A31" s="7"/>
      <c r="B31" s="289"/>
      <c r="C31" s="289"/>
      <c r="D31" s="289"/>
      <c r="E31" s="289"/>
      <c r="F31" s="288"/>
      <c r="G31" s="288"/>
      <c r="H31" s="288"/>
    </row>
    <row r="32" spans="1:8">
      <c r="A32" s="7"/>
      <c r="B32" s="289"/>
      <c r="C32" s="289"/>
      <c r="D32" s="289"/>
      <c r="E32" s="289"/>
      <c r="F32" s="288"/>
      <c r="G32" s="288"/>
      <c r="H32" s="288"/>
    </row>
    <row r="33" spans="1:8">
      <c r="A33" s="7"/>
      <c r="B33" s="289"/>
      <c r="C33" s="289"/>
      <c r="D33" s="289"/>
      <c r="E33" s="289"/>
      <c r="F33" s="288"/>
      <c r="G33" s="288"/>
      <c r="H33" s="288"/>
    </row>
    <row r="34" spans="1:8">
      <c r="A34" s="7"/>
      <c r="B34" s="289"/>
      <c r="C34" s="289"/>
      <c r="D34" s="289"/>
      <c r="E34" s="289"/>
      <c r="F34" s="288"/>
      <c r="G34" s="288"/>
      <c r="H34" s="288"/>
    </row>
    <row r="35" spans="1:8">
      <c r="A35" s="7"/>
      <c r="B35" s="289"/>
      <c r="C35" s="289"/>
      <c r="D35" s="289"/>
      <c r="E35" s="289"/>
      <c r="F35" s="288"/>
      <c r="G35" s="288"/>
      <c r="H35" s="288"/>
    </row>
    <row r="36" spans="1:8">
      <c r="A36" s="7"/>
      <c r="B36" s="289"/>
      <c r="C36" s="289"/>
      <c r="D36" s="289"/>
      <c r="E36" s="289"/>
      <c r="F36" s="288"/>
      <c r="G36" s="288"/>
      <c r="H36" s="288"/>
    </row>
    <row r="37" spans="1:8">
      <c r="A37" s="7"/>
      <c r="B37" s="289"/>
      <c r="C37" s="289"/>
      <c r="D37" s="289"/>
      <c r="E37" s="289"/>
      <c r="F37" s="288"/>
      <c r="G37" s="288"/>
      <c r="H37" s="288"/>
    </row>
    <row r="38" spans="1:8">
      <c r="A38" s="7"/>
      <c r="B38" s="289"/>
      <c r="C38" s="289"/>
      <c r="D38" s="289"/>
      <c r="E38" s="289"/>
      <c r="F38" s="288"/>
      <c r="G38" s="288"/>
      <c r="H38" s="288"/>
    </row>
    <row r="39" spans="1:8">
      <c r="A39" s="7"/>
      <c r="B39" s="289"/>
      <c r="C39" s="289"/>
      <c r="D39" s="289"/>
      <c r="E39" s="289"/>
      <c r="F39" s="288"/>
      <c r="G39" s="288"/>
      <c r="H39" s="288"/>
    </row>
    <row r="40" spans="1:8">
      <c r="A40" s="7"/>
      <c r="B40" s="289"/>
      <c r="C40" s="289"/>
      <c r="D40" s="289"/>
      <c r="E40" s="289"/>
      <c r="F40" s="288"/>
      <c r="G40" s="288"/>
      <c r="H40" s="288"/>
    </row>
    <row r="41" spans="1:8">
      <c r="A41" s="7"/>
      <c r="B41" s="289"/>
      <c r="C41" s="289"/>
      <c r="D41" s="289"/>
      <c r="E41" s="289"/>
      <c r="F41" s="288"/>
      <c r="G41" s="288"/>
      <c r="H41" s="288"/>
    </row>
    <row r="42" spans="1:8">
      <c r="A42" s="7"/>
      <c r="B42" s="289"/>
      <c r="C42" s="289"/>
      <c r="D42" s="289"/>
      <c r="E42" s="289"/>
      <c r="F42" s="288"/>
      <c r="G42" s="288"/>
      <c r="H42" s="288"/>
    </row>
    <row r="43" spans="1:8">
      <c r="A43" s="7"/>
      <c r="B43" s="289"/>
      <c r="C43" s="289"/>
      <c r="D43" s="289"/>
      <c r="E43" s="289"/>
      <c r="F43" s="288"/>
      <c r="G43" s="288"/>
      <c r="H43" s="288"/>
    </row>
    <row r="44" spans="1:8">
      <c r="A44" s="7"/>
      <c r="B44" s="289"/>
      <c r="C44" s="289"/>
      <c r="D44" s="289"/>
      <c r="E44" s="289"/>
      <c r="F44" s="288"/>
      <c r="G44" s="288"/>
      <c r="H44" s="288"/>
    </row>
    <row r="45" spans="1:8">
      <c r="A45" s="7"/>
      <c r="B45" s="289"/>
      <c r="C45" s="289"/>
      <c r="D45" s="289"/>
      <c r="E45" s="289"/>
      <c r="F45" s="288"/>
      <c r="G45" s="288"/>
      <c r="H45" s="288"/>
    </row>
    <row r="46" spans="1:8">
      <c r="A46" s="7"/>
      <c r="B46" s="289"/>
      <c r="C46" s="289"/>
      <c r="D46" s="289"/>
      <c r="E46" s="289"/>
      <c r="F46" s="288"/>
      <c r="G46" s="288"/>
      <c r="H46" s="288"/>
    </row>
    <row r="47" spans="1:8">
      <c r="A47" s="7"/>
      <c r="B47" s="289"/>
      <c r="C47" s="289"/>
      <c r="D47" s="289"/>
      <c r="E47" s="289"/>
      <c r="F47" s="288"/>
      <c r="G47" s="288"/>
      <c r="H47" s="288"/>
    </row>
    <row r="48" spans="1:8">
      <c r="A48" s="7"/>
      <c r="B48" s="289"/>
      <c r="C48" s="289"/>
      <c r="D48" s="289"/>
      <c r="E48" s="289"/>
      <c r="F48" s="288"/>
      <c r="G48" s="288"/>
      <c r="H48" s="288"/>
    </row>
    <row r="49" spans="1:8">
      <c r="A49" s="7"/>
      <c r="B49" s="289"/>
      <c r="C49" s="289"/>
      <c r="D49" s="289"/>
      <c r="E49" s="289"/>
      <c r="F49" s="288"/>
      <c r="G49" s="288"/>
      <c r="H49" s="288"/>
    </row>
    <row r="50" spans="1:8">
      <c r="A50" s="7"/>
      <c r="B50" s="289"/>
      <c r="C50" s="289"/>
      <c r="D50" s="289"/>
      <c r="E50" s="289"/>
      <c r="F50" s="288"/>
      <c r="G50" s="288"/>
      <c r="H50" s="288"/>
    </row>
    <row r="51" spans="1:8">
      <c r="A51" s="7"/>
      <c r="B51" s="289"/>
      <c r="C51" s="289"/>
      <c r="D51" s="289"/>
      <c r="E51" s="289"/>
      <c r="F51" s="288"/>
      <c r="G51" s="288"/>
      <c r="H51" s="288"/>
    </row>
    <row r="52" spans="1:8">
      <c r="A52" s="7"/>
      <c r="B52" s="289"/>
      <c r="C52" s="289"/>
      <c r="D52" s="289"/>
      <c r="E52" s="289"/>
      <c r="F52" s="288"/>
      <c r="G52" s="288"/>
      <c r="H52" s="288"/>
    </row>
    <row r="53" spans="1:8">
      <c r="A53" s="7"/>
      <c r="B53" s="289"/>
      <c r="C53" s="289"/>
      <c r="D53" s="289"/>
      <c r="E53" s="289"/>
      <c r="F53" s="288"/>
      <c r="G53" s="288"/>
      <c r="H53" s="288"/>
    </row>
    <row r="54" spans="1:8">
      <c r="A54" s="7"/>
      <c r="B54" s="289"/>
      <c r="C54" s="289"/>
      <c r="D54" s="289"/>
      <c r="E54" s="289"/>
      <c r="F54" s="288"/>
      <c r="G54" s="288"/>
      <c r="H54" s="288"/>
    </row>
    <row r="55" spans="1:8">
      <c r="A55" s="7"/>
      <c r="B55" s="289"/>
      <c r="C55" s="289"/>
      <c r="D55" s="289"/>
      <c r="E55" s="289"/>
      <c r="F55" s="288"/>
      <c r="G55" s="288"/>
      <c r="H55" s="288"/>
    </row>
    <row r="56" spans="1:8">
      <c r="A56" s="7"/>
      <c r="B56" s="289"/>
      <c r="C56" s="289"/>
      <c r="D56" s="289"/>
      <c r="E56" s="289"/>
      <c r="F56" s="288"/>
      <c r="G56" s="288"/>
      <c r="H56" s="288"/>
    </row>
    <row r="57" spans="1:8">
      <c r="A57" s="7"/>
      <c r="B57" s="289"/>
      <c r="C57" s="289"/>
      <c r="D57" s="289"/>
      <c r="E57" s="289"/>
      <c r="F57" s="288"/>
      <c r="G57" s="288"/>
      <c r="H57" s="288"/>
    </row>
    <row r="58" spans="1:8">
      <c r="A58" s="7"/>
      <c r="B58" s="289"/>
      <c r="C58" s="289"/>
      <c r="D58" s="289"/>
      <c r="E58" s="289"/>
      <c r="F58" s="288"/>
      <c r="G58" s="288"/>
      <c r="H58" s="288"/>
    </row>
    <row r="59" spans="1:8">
      <c r="A59" s="7"/>
      <c r="B59" s="289"/>
      <c r="C59" s="289"/>
      <c r="D59" s="289"/>
      <c r="E59" s="289"/>
      <c r="F59" s="288"/>
      <c r="G59" s="288"/>
      <c r="H59" s="288"/>
    </row>
    <row r="60" spans="1:8">
      <c r="A60" s="7"/>
      <c r="B60" s="289"/>
      <c r="C60" s="289"/>
      <c r="D60" s="289"/>
      <c r="E60" s="289"/>
      <c r="F60" s="288"/>
      <c r="G60" s="288"/>
      <c r="H60" s="288"/>
    </row>
    <row r="61" spans="1:8">
      <c r="A61" s="7"/>
      <c r="B61" s="289"/>
      <c r="C61" s="289"/>
      <c r="D61" s="289"/>
      <c r="E61" s="289"/>
      <c r="F61" s="288"/>
      <c r="G61" s="288"/>
      <c r="H61" s="288"/>
    </row>
    <row r="62" spans="1:8">
      <c r="A62" s="7"/>
      <c r="B62" s="289"/>
      <c r="C62" s="289"/>
      <c r="D62" s="289"/>
      <c r="E62" s="289"/>
      <c r="F62" s="288"/>
      <c r="G62" s="288"/>
      <c r="H62" s="288"/>
    </row>
    <row r="63" spans="1:8">
      <c r="A63" s="7"/>
      <c r="B63" s="289"/>
      <c r="C63" s="289"/>
      <c r="D63" s="289"/>
      <c r="E63" s="289"/>
      <c r="F63" s="288"/>
      <c r="G63" s="288"/>
      <c r="H63" s="288"/>
    </row>
    <row r="64" spans="1:8">
      <c r="A64" s="7"/>
      <c r="B64" s="289"/>
      <c r="C64" s="289"/>
      <c r="D64" s="289"/>
      <c r="E64" s="289"/>
      <c r="F64" s="288"/>
      <c r="G64" s="288"/>
      <c r="H64" s="288"/>
    </row>
    <row r="65" spans="1:8">
      <c r="A65" s="7"/>
      <c r="B65" s="289"/>
      <c r="C65" s="289"/>
      <c r="D65" s="289"/>
      <c r="E65" s="289"/>
      <c r="F65" s="288"/>
      <c r="G65" s="288"/>
      <c r="H65" s="288"/>
    </row>
    <row r="66" spans="1:8">
      <c r="A66" s="7"/>
      <c r="B66" s="289"/>
      <c r="C66" s="289"/>
      <c r="D66" s="289"/>
      <c r="E66" s="289"/>
      <c r="F66" s="288"/>
      <c r="G66" s="288"/>
      <c r="H66" s="288"/>
    </row>
    <row r="67" spans="1:8">
      <c r="A67" s="7"/>
      <c r="B67" s="289"/>
      <c r="C67" s="289"/>
      <c r="D67" s="289"/>
      <c r="E67" s="289"/>
      <c r="F67" s="288"/>
      <c r="G67" s="288"/>
      <c r="H67" s="288"/>
    </row>
    <row r="68" spans="1:8">
      <c r="A68" s="7"/>
      <c r="B68" s="289"/>
      <c r="C68" s="289"/>
      <c r="D68" s="289"/>
      <c r="E68" s="289"/>
      <c r="F68" s="288"/>
      <c r="G68" s="288"/>
      <c r="H68" s="288"/>
    </row>
    <row r="69" spans="1:8">
      <c r="A69" s="7"/>
      <c r="B69" s="289"/>
      <c r="C69" s="289"/>
      <c r="D69" s="289"/>
      <c r="E69" s="289"/>
      <c r="F69" s="288"/>
      <c r="G69" s="288"/>
      <c r="H69" s="288"/>
    </row>
    <row r="70" spans="1:8">
      <c r="A70" s="7"/>
      <c r="B70" s="289"/>
      <c r="C70" s="289"/>
      <c r="D70" s="289"/>
      <c r="E70" s="289"/>
      <c r="F70" s="288"/>
      <c r="G70" s="288"/>
      <c r="H70" s="288"/>
    </row>
    <row r="71" spans="1:8">
      <c r="A71" s="7"/>
      <c r="B71" s="289"/>
      <c r="C71" s="289"/>
      <c r="D71" s="289"/>
      <c r="E71" s="289"/>
      <c r="F71" s="288"/>
      <c r="G71" s="288"/>
      <c r="H71" s="288"/>
    </row>
    <row r="72" spans="1:8">
      <c r="A72" s="7"/>
      <c r="B72" s="289"/>
      <c r="C72" s="289"/>
      <c r="D72" s="289"/>
      <c r="E72" s="289"/>
      <c r="F72" s="288"/>
      <c r="G72" s="288"/>
      <c r="H72" s="288"/>
    </row>
    <row r="73" spans="1:8">
      <c r="A73" s="7"/>
      <c r="B73" s="289"/>
      <c r="C73" s="289"/>
      <c r="D73" s="289"/>
      <c r="E73" s="289"/>
      <c r="F73" s="288"/>
      <c r="G73" s="288"/>
      <c r="H73" s="288"/>
    </row>
    <row r="74" spans="1:8">
      <c r="A74" s="7"/>
      <c r="B74" s="289"/>
      <c r="C74" s="289"/>
      <c r="D74" s="289"/>
      <c r="E74" s="289"/>
      <c r="F74" s="288"/>
      <c r="G74" s="288"/>
      <c r="H74" s="288"/>
    </row>
    <row r="75" spans="1:8">
      <c r="A75" s="7"/>
      <c r="B75" s="289"/>
      <c r="C75" s="289"/>
      <c r="D75" s="289"/>
      <c r="E75" s="289"/>
      <c r="F75" s="288"/>
      <c r="G75" s="288"/>
      <c r="H75" s="288"/>
    </row>
    <row r="76" spans="1:8">
      <c r="A76" s="7"/>
      <c r="B76" s="289"/>
      <c r="C76" s="289"/>
      <c r="D76" s="289"/>
      <c r="E76" s="289"/>
      <c r="F76" s="288"/>
      <c r="G76" s="288"/>
      <c r="H76" s="288"/>
    </row>
    <row r="77" spans="1:8">
      <c r="A77" s="7"/>
      <c r="B77" s="289"/>
      <c r="C77" s="289"/>
      <c r="D77" s="289"/>
      <c r="E77" s="289"/>
      <c r="F77" s="288"/>
      <c r="G77" s="288"/>
      <c r="H77" s="288"/>
    </row>
    <row r="78" spans="1:8">
      <c r="A78" s="7"/>
      <c r="B78" s="289"/>
      <c r="C78" s="289"/>
      <c r="D78" s="289"/>
      <c r="E78" s="289"/>
      <c r="F78" s="288"/>
      <c r="G78" s="288"/>
      <c r="H78" s="288"/>
    </row>
    <row r="79" spans="1:8">
      <c r="A79" s="7"/>
      <c r="B79" s="289"/>
      <c r="C79" s="289"/>
      <c r="D79" s="289"/>
      <c r="E79" s="289"/>
      <c r="F79" s="288"/>
      <c r="G79" s="288"/>
      <c r="H79" s="288"/>
    </row>
    <row r="80" spans="1:8">
      <c r="A80" s="7"/>
      <c r="B80" s="289"/>
      <c r="C80" s="289"/>
      <c r="D80" s="289"/>
      <c r="E80" s="289"/>
      <c r="F80" s="288"/>
      <c r="G80" s="288"/>
      <c r="H80" s="288"/>
    </row>
    <row r="81" spans="1:8">
      <c r="A81" s="7"/>
      <c r="B81" s="289"/>
      <c r="C81" s="289"/>
      <c r="D81" s="289"/>
      <c r="E81" s="289"/>
      <c r="F81" s="288"/>
      <c r="G81" s="288"/>
      <c r="H81" s="288"/>
    </row>
    <row r="82" spans="1:8">
      <c r="A82" s="7"/>
      <c r="B82" s="289"/>
      <c r="C82" s="289"/>
      <c r="D82" s="289"/>
      <c r="E82" s="289"/>
      <c r="F82" s="288"/>
      <c r="G82" s="288"/>
      <c r="H82" s="288"/>
    </row>
    <row r="83" spans="1:8">
      <c r="A83" s="7"/>
      <c r="B83" s="289"/>
      <c r="C83" s="289"/>
      <c r="D83" s="289"/>
      <c r="E83" s="289"/>
      <c r="F83" s="288"/>
      <c r="G83" s="288"/>
      <c r="H83" s="288"/>
    </row>
    <row r="84" spans="1:8">
      <c r="A84" s="7"/>
      <c r="B84" s="289"/>
      <c r="C84" s="289"/>
      <c r="D84" s="289"/>
      <c r="E84" s="289"/>
      <c r="F84" s="288"/>
      <c r="G84" s="288"/>
      <c r="H84" s="288"/>
    </row>
    <row r="85" spans="1:8">
      <c r="A85" s="7"/>
      <c r="B85" s="289"/>
      <c r="C85" s="289"/>
      <c r="D85" s="289"/>
      <c r="E85" s="289"/>
      <c r="F85" s="288"/>
      <c r="G85" s="288"/>
      <c r="H85" s="288"/>
    </row>
    <row r="86" spans="1:8">
      <c r="A86" s="7"/>
      <c r="B86" s="289"/>
      <c r="C86" s="289"/>
      <c r="D86" s="289"/>
      <c r="E86" s="289"/>
      <c r="F86" s="288"/>
      <c r="G86" s="288"/>
      <c r="H86" s="288"/>
    </row>
    <row r="87" spans="1:8">
      <c r="A87" s="7"/>
      <c r="B87" s="289"/>
      <c r="C87" s="289"/>
      <c r="D87" s="289"/>
      <c r="E87" s="289"/>
      <c r="F87" s="288"/>
      <c r="G87" s="288"/>
      <c r="H87" s="288"/>
    </row>
    <row r="88" spans="1:8">
      <c r="A88" s="7"/>
      <c r="B88" s="289"/>
      <c r="C88" s="289"/>
      <c r="D88" s="289"/>
      <c r="E88" s="289"/>
      <c r="F88" s="288"/>
      <c r="G88" s="288"/>
      <c r="H88" s="288"/>
    </row>
    <row r="89" spans="1:8">
      <c r="A89" s="7"/>
      <c r="B89" s="289"/>
      <c r="C89" s="289"/>
      <c r="D89" s="289"/>
      <c r="E89" s="289"/>
      <c r="F89" s="288"/>
      <c r="G89" s="288"/>
      <c r="H89" s="288"/>
    </row>
    <row r="90" spans="1:8">
      <c r="A90" s="7"/>
      <c r="B90" s="289"/>
      <c r="C90" s="289"/>
      <c r="D90" s="289"/>
      <c r="E90" s="289"/>
      <c r="F90" s="288"/>
      <c r="G90" s="288"/>
      <c r="H90" s="288"/>
    </row>
    <row r="91" spans="1:8">
      <c r="A91" s="7"/>
      <c r="B91" s="289"/>
      <c r="C91" s="289"/>
      <c r="D91" s="289"/>
      <c r="E91" s="289"/>
      <c r="F91" s="288"/>
      <c r="G91" s="288"/>
      <c r="H91" s="288"/>
    </row>
    <row r="92" spans="1:8">
      <c r="A92" s="7"/>
      <c r="B92" s="289"/>
      <c r="C92" s="289"/>
      <c r="D92" s="289"/>
      <c r="E92" s="289"/>
      <c r="F92" s="288"/>
      <c r="G92" s="288"/>
      <c r="H92" s="288"/>
    </row>
    <row r="93" spans="1:8">
      <c r="A93" s="7"/>
      <c r="B93" s="289"/>
      <c r="C93" s="289"/>
      <c r="D93" s="289"/>
      <c r="E93" s="289"/>
      <c r="F93" s="288"/>
      <c r="G93" s="288"/>
      <c r="H93" s="288"/>
    </row>
    <row r="94" spans="1:8">
      <c r="A94" s="7"/>
      <c r="B94" s="289"/>
      <c r="C94" s="289"/>
      <c r="D94" s="289"/>
      <c r="E94" s="289"/>
      <c r="F94" s="288"/>
      <c r="G94" s="288"/>
      <c r="H94" s="288"/>
    </row>
    <row r="95" spans="1:8">
      <c r="A95" s="7"/>
      <c r="B95" s="289"/>
      <c r="C95" s="289"/>
      <c r="D95" s="289"/>
      <c r="E95" s="289"/>
      <c r="F95" s="288"/>
      <c r="G95" s="288"/>
      <c r="H95" s="288"/>
    </row>
    <row r="96" spans="1:8">
      <c r="A96" s="7"/>
      <c r="B96" s="289"/>
      <c r="C96" s="289"/>
      <c r="D96" s="289"/>
      <c r="E96" s="289"/>
      <c r="F96" s="288"/>
      <c r="G96" s="288"/>
      <c r="H96" s="288"/>
    </row>
    <row r="97" spans="1:8">
      <c r="A97" s="7"/>
      <c r="B97" s="289"/>
      <c r="C97" s="289"/>
      <c r="D97" s="289"/>
      <c r="E97" s="289"/>
      <c r="F97" s="288"/>
      <c r="G97" s="288"/>
      <c r="H97" s="288"/>
    </row>
    <row r="98" spans="1:8">
      <c r="A98" s="7"/>
      <c r="B98" s="289"/>
      <c r="C98" s="289"/>
      <c r="D98" s="289"/>
      <c r="E98" s="289"/>
      <c r="F98" s="288"/>
      <c r="G98" s="288"/>
      <c r="H98" s="288"/>
    </row>
    <row r="99" spans="1:8">
      <c r="A99" s="7"/>
      <c r="B99" s="289"/>
      <c r="C99" s="289"/>
      <c r="D99" s="289"/>
      <c r="E99" s="289"/>
      <c r="F99" s="288"/>
      <c r="G99" s="288"/>
      <c r="H99" s="288"/>
    </row>
    <row r="100" spans="1:8">
      <c r="A100" s="7"/>
      <c r="B100" s="289"/>
      <c r="C100" s="289"/>
      <c r="D100" s="289"/>
      <c r="E100" s="289"/>
      <c r="F100" s="288"/>
      <c r="G100" s="288"/>
      <c r="H100" s="288"/>
    </row>
    <row r="101" spans="1:8">
      <c r="A101" s="7"/>
      <c r="B101" s="289"/>
      <c r="C101" s="289"/>
      <c r="D101" s="289"/>
      <c r="E101" s="289"/>
      <c r="F101" s="288"/>
      <c r="G101" s="288"/>
      <c r="H101" s="288"/>
    </row>
    <row r="102" spans="1:8">
      <c r="A102" s="7"/>
      <c r="B102" s="289"/>
      <c r="C102" s="289"/>
      <c r="D102" s="289"/>
      <c r="E102" s="289"/>
      <c r="F102" s="288"/>
      <c r="G102" s="288"/>
      <c r="H102" s="288"/>
    </row>
    <row r="103" spans="1:8">
      <c r="A103" s="7"/>
      <c r="B103" s="289"/>
      <c r="C103" s="289"/>
      <c r="D103" s="289"/>
      <c r="E103" s="289"/>
      <c r="F103" s="288"/>
      <c r="G103" s="288"/>
      <c r="H103" s="288"/>
    </row>
    <row r="104" spans="1:8">
      <c r="A104" s="7"/>
      <c r="B104" s="289"/>
      <c r="C104" s="289"/>
      <c r="D104" s="289"/>
      <c r="E104" s="289"/>
      <c r="F104" s="288"/>
      <c r="G104" s="288"/>
      <c r="H104" s="288"/>
    </row>
    <row r="105" spans="1:8">
      <c r="A105" s="7"/>
      <c r="B105" s="289"/>
      <c r="C105" s="289"/>
      <c r="D105" s="289"/>
      <c r="E105" s="289"/>
      <c r="F105" s="288"/>
      <c r="G105" s="288"/>
      <c r="H105" s="288"/>
    </row>
    <row r="106" spans="1:8">
      <c r="A106" s="7"/>
      <c r="B106" s="289"/>
      <c r="C106" s="289"/>
      <c r="D106" s="289"/>
      <c r="E106" s="289"/>
      <c r="F106" s="288"/>
      <c r="G106" s="288"/>
      <c r="H106" s="288"/>
    </row>
    <row r="107" spans="1:8">
      <c r="A107" s="7"/>
      <c r="B107" s="289"/>
      <c r="C107" s="289"/>
      <c r="D107" s="289"/>
      <c r="E107" s="289"/>
      <c r="F107" s="288"/>
      <c r="G107" s="288"/>
      <c r="H107" s="288"/>
    </row>
    <row r="108" spans="1:8">
      <c r="A108" s="7"/>
      <c r="B108" s="289"/>
      <c r="C108" s="289"/>
      <c r="D108" s="289"/>
      <c r="E108" s="289"/>
      <c r="F108" s="288"/>
      <c r="G108" s="288"/>
      <c r="H108" s="288"/>
    </row>
    <row r="109" spans="1:8">
      <c r="A109" s="7"/>
      <c r="B109" s="289"/>
      <c r="C109" s="289"/>
      <c r="D109" s="289"/>
      <c r="E109" s="289"/>
      <c r="F109" s="288"/>
      <c r="G109" s="288"/>
      <c r="H109" s="288"/>
    </row>
    <row r="110" spans="1:8">
      <c r="A110" s="7"/>
      <c r="B110" s="289"/>
      <c r="C110" s="289"/>
      <c r="D110" s="289"/>
      <c r="E110" s="289"/>
      <c r="F110" s="288"/>
      <c r="G110" s="288"/>
      <c r="H110" s="288"/>
    </row>
    <row r="111" spans="1:8">
      <c r="A111" s="7"/>
      <c r="B111" s="289"/>
      <c r="C111" s="289"/>
      <c r="D111" s="289"/>
      <c r="E111" s="289"/>
      <c r="F111" s="288"/>
      <c r="G111" s="288"/>
      <c r="H111" s="288"/>
    </row>
    <row r="112" spans="1:8">
      <c r="A112" s="7"/>
      <c r="B112" s="289"/>
      <c r="C112" s="289"/>
      <c r="D112" s="289"/>
      <c r="E112" s="289"/>
      <c r="F112" s="288"/>
      <c r="G112" s="288"/>
      <c r="H112" s="288"/>
    </row>
    <row r="113" spans="1:8">
      <c r="A113" s="7"/>
      <c r="B113" s="289"/>
      <c r="C113" s="289"/>
      <c r="D113" s="289"/>
      <c r="E113" s="289"/>
      <c r="F113" s="288"/>
      <c r="G113" s="288"/>
      <c r="H113" s="288"/>
    </row>
    <row r="114" spans="1:8">
      <c r="A114" s="7"/>
      <c r="B114" s="289"/>
      <c r="C114" s="289"/>
      <c r="D114" s="289"/>
      <c r="E114" s="289"/>
      <c r="F114" s="288"/>
      <c r="G114" s="288"/>
      <c r="H114" s="288"/>
    </row>
    <row r="115" spans="1:8">
      <c r="A115" s="7"/>
      <c r="B115" s="289"/>
      <c r="C115" s="289"/>
      <c r="D115" s="289"/>
      <c r="E115" s="289"/>
      <c r="F115" s="288"/>
      <c r="G115" s="288"/>
      <c r="H115" s="288"/>
    </row>
    <row r="116" spans="1:8">
      <c r="A116" s="7"/>
      <c r="B116" s="289"/>
      <c r="C116" s="289"/>
      <c r="D116" s="289"/>
      <c r="E116" s="289"/>
      <c r="F116" s="288"/>
      <c r="G116" s="288"/>
      <c r="H116" s="288"/>
    </row>
    <row r="117" spans="1:8">
      <c r="A117" s="7"/>
      <c r="B117" s="289"/>
      <c r="C117" s="289"/>
      <c r="D117" s="289"/>
      <c r="E117" s="289"/>
      <c r="F117" s="288"/>
      <c r="G117" s="288"/>
      <c r="H117" s="288"/>
    </row>
    <row r="118" spans="1:8">
      <c r="A118" s="7"/>
      <c r="B118" s="289"/>
      <c r="C118" s="289"/>
      <c r="D118" s="289"/>
      <c r="E118" s="289"/>
      <c r="F118" s="288"/>
      <c r="G118" s="288"/>
      <c r="H118" s="288"/>
    </row>
    <row r="119" spans="1:8">
      <c r="A119" s="7"/>
      <c r="B119" s="289"/>
      <c r="C119" s="289"/>
      <c r="D119" s="289"/>
      <c r="E119" s="289"/>
      <c r="F119" s="288"/>
      <c r="G119" s="288"/>
      <c r="H119" s="288"/>
    </row>
    <row r="120" spans="1:8">
      <c r="A120" s="7"/>
      <c r="B120" s="289"/>
      <c r="C120" s="289"/>
      <c r="D120" s="289"/>
      <c r="E120" s="289"/>
      <c r="F120" s="288"/>
      <c r="G120" s="288"/>
      <c r="H120" s="288"/>
    </row>
    <row r="121" spans="1:8">
      <c r="A121" s="7"/>
      <c r="B121" s="7"/>
      <c r="C121" s="7"/>
      <c r="D121" s="7"/>
      <c r="E121" s="7"/>
    </row>
    <row r="122" spans="1:8">
      <c r="A122" s="7"/>
      <c r="B122" s="7"/>
      <c r="C122" s="7"/>
      <c r="D122" s="7"/>
      <c r="E122" s="7"/>
    </row>
    <row r="123" spans="1:8">
      <c r="A123" s="7"/>
      <c r="B123" s="7"/>
      <c r="C123" s="7"/>
      <c r="D123" s="7"/>
      <c r="E123" s="7"/>
    </row>
    <row r="124" spans="1:8">
      <c r="A124" s="7"/>
      <c r="B124" s="7"/>
      <c r="C124" s="7"/>
      <c r="D124" s="7"/>
      <c r="E124" s="7"/>
    </row>
    <row r="125" spans="1:8">
      <c r="A125" s="7"/>
      <c r="B125" s="7"/>
      <c r="C125" s="7"/>
      <c r="D125" s="7"/>
      <c r="E125" s="7"/>
    </row>
    <row r="126" spans="1:8">
      <c r="A126" s="7"/>
      <c r="B126" s="7"/>
      <c r="C126" s="7"/>
      <c r="D126" s="7"/>
      <c r="E126" s="7"/>
    </row>
    <row r="127" spans="1:8">
      <c r="A127" s="7"/>
      <c r="B127" s="7"/>
      <c r="C127" s="7"/>
      <c r="D127" s="7"/>
      <c r="E127" s="7"/>
    </row>
    <row r="128" spans="1:8">
      <c r="A128" s="7"/>
      <c r="B128" s="7"/>
      <c r="C128" s="7"/>
      <c r="D128" s="7"/>
      <c r="E128" s="7"/>
    </row>
    <row r="129" spans="1:5">
      <c r="A129" s="7"/>
      <c r="B129" s="7"/>
      <c r="C129" s="7"/>
      <c r="D129" s="7"/>
      <c r="E129" s="7"/>
    </row>
    <row r="130" spans="1:5">
      <c r="A130" s="7"/>
      <c r="B130" s="7"/>
      <c r="C130" s="7"/>
      <c r="D130" s="7"/>
      <c r="E130" s="7"/>
    </row>
    <row r="131" spans="1:5">
      <c r="A131" s="7"/>
      <c r="B131" s="7"/>
      <c r="C131" s="7"/>
      <c r="D131" s="7"/>
      <c r="E131" s="7"/>
    </row>
    <row r="132" spans="1:5">
      <c r="A132" s="7"/>
      <c r="B132" s="7"/>
      <c r="C132" s="7"/>
      <c r="D132" s="7"/>
      <c r="E132" s="7"/>
    </row>
    <row r="133" spans="1:5">
      <c r="A133" s="7"/>
      <c r="B133" s="7"/>
      <c r="C133" s="7"/>
      <c r="D133" s="7"/>
      <c r="E133" s="7"/>
    </row>
    <row r="134" spans="1:5">
      <c r="A134" s="7"/>
      <c r="B134" s="7"/>
      <c r="C134" s="7"/>
      <c r="D134" s="7"/>
      <c r="E134" s="7"/>
    </row>
    <row r="135" spans="1:5">
      <c r="A135" s="7"/>
      <c r="B135" s="7"/>
      <c r="C135" s="7"/>
      <c r="D135" s="7"/>
      <c r="E135" s="7"/>
    </row>
    <row r="136" spans="1:5">
      <c r="A136" s="7"/>
      <c r="B136" s="7"/>
      <c r="C136" s="7"/>
      <c r="D136" s="7"/>
      <c r="E136" s="7"/>
    </row>
    <row r="137" spans="1:5">
      <c r="A137" s="7"/>
      <c r="B137" s="7"/>
      <c r="C137" s="7"/>
      <c r="D137" s="7"/>
      <c r="E137" s="7"/>
    </row>
    <row r="138" spans="1:5">
      <c r="A138" s="7"/>
      <c r="B138" s="7"/>
      <c r="C138" s="7"/>
      <c r="D138" s="7"/>
      <c r="E138" s="7"/>
    </row>
    <row r="139" spans="1:5">
      <c r="A139" s="7"/>
      <c r="B139" s="7"/>
      <c r="C139" s="7"/>
      <c r="D139" s="7"/>
      <c r="E139" s="7"/>
    </row>
    <row r="140" spans="1:5">
      <c r="A140" s="7"/>
      <c r="B140" s="7"/>
      <c r="C140" s="7"/>
      <c r="D140" s="7"/>
      <c r="E140" s="7"/>
    </row>
    <row r="141" spans="1:5">
      <c r="A141" s="7"/>
      <c r="B141" s="7"/>
      <c r="C141" s="7"/>
      <c r="D141" s="7"/>
      <c r="E141" s="7"/>
    </row>
    <row r="142" spans="1:5">
      <c r="A142" s="7"/>
      <c r="B142" s="7"/>
      <c r="C142" s="7"/>
      <c r="D142" s="7"/>
      <c r="E142" s="7"/>
    </row>
    <row r="143" spans="1:5">
      <c r="A143" s="7"/>
      <c r="B143" s="7"/>
      <c r="C143" s="7"/>
      <c r="D143" s="7"/>
      <c r="E143" s="7"/>
    </row>
    <row r="144" spans="1:5">
      <c r="A144" s="7"/>
      <c r="B144" s="7"/>
      <c r="C144" s="7"/>
      <c r="D144" s="7"/>
      <c r="E144" s="7"/>
    </row>
    <row r="145" spans="1:5">
      <c r="A145" s="7"/>
      <c r="B145" s="7"/>
      <c r="C145" s="7"/>
      <c r="D145" s="7"/>
      <c r="E145" s="7"/>
    </row>
    <row r="146" spans="1:5">
      <c r="A146" s="7"/>
      <c r="B146" s="7"/>
      <c r="C146" s="7"/>
      <c r="D146" s="7"/>
      <c r="E146" s="7"/>
    </row>
    <row r="147" spans="1:5">
      <c r="A147" s="7"/>
      <c r="B147" s="7"/>
      <c r="C147" s="7"/>
      <c r="D147" s="7"/>
      <c r="E147" s="7"/>
    </row>
    <row r="148" spans="1:5">
      <c r="A148" s="7"/>
      <c r="B148" s="7"/>
      <c r="C148" s="7"/>
      <c r="D148" s="7"/>
      <c r="E148" s="7"/>
    </row>
    <row r="149" spans="1:5">
      <c r="A149" s="7"/>
      <c r="B149" s="7"/>
      <c r="C149" s="7"/>
      <c r="D149" s="7"/>
      <c r="E149" s="7"/>
    </row>
    <row r="150" spans="1:5">
      <c r="A150" s="7"/>
      <c r="B150" s="7"/>
      <c r="C150" s="7"/>
      <c r="D150" s="7"/>
      <c r="E150" s="7"/>
    </row>
    <row r="151" spans="1:5">
      <c r="A151" s="7"/>
      <c r="B151" s="7"/>
      <c r="C151" s="7"/>
      <c r="D151" s="7"/>
      <c r="E151" s="7"/>
    </row>
    <row r="152" spans="1:5">
      <c r="A152" s="7"/>
      <c r="B152" s="7"/>
      <c r="C152" s="7"/>
      <c r="D152" s="7"/>
      <c r="E152" s="7"/>
    </row>
    <row r="153" spans="1:5">
      <c r="A153" s="7"/>
      <c r="B153" s="7"/>
      <c r="C153" s="7"/>
      <c r="D153" s="7"/>
      <c r="E153" s="7"/>
    </row>
    <row r="154" spans="1:5">
      <c r="A154" s="7"/>
      <c r="B154" s="7"/>
      <c r="C154" s="7"/>
      <c r="D154" s="7"/>
      <c r="E154" s="7"/>
    </row>
    <row r="155" spans="1:5">
      <c r="A155" s="7"/>
      <c r="B155" s="7"/>
      <c r="C155" s="7"/>
      <c r="D155" s="7"/>
      <c r="E155" s="7"/>
    </row>
    <row r="156" spans="1:5">
      <c r="A156" s="7"/>
      <c r="B156" s="7"/>
      <c r="C156" s="7"/>
      <c r="D156" s="7"/>
      <c r="E156" s="7"/>
    </row>
    <row r="157" spans="1:5">
      <c r="A157" s="7"/>
      <c r="B157" s="7"/>
      <c r="C157" s="7"/>
      <c r="D157" s="7"/>
      <c r="E157" s="7"/>
    </row>
    <row r="158" spans="1:5">
      <c r="A158" s="7"/>
      <c r="B158" s="7"/>
      <c r="C158" s="7"/>
      <c r="D158" s="7"/>
      <c r="E158" s="7"/>
    </row>
    <row r="159" spans="1:5">
      <c r="A159" s="7"/>
      <c r="B159" s="7"/>
      <c r="C159" s="7"/>
      <c r="D159" s="7"/>
      <c r="E159" s="7"/>
    </row>
    <row r="160" spans="1:5">
      <c r="A160" s="7"/>
      <c r="B160" s="7"/>
      <c r="C160" s="7"/>
      <c r="D160" s="7"/>
      <c r="E160" s="7"/>
    </row>
    <row r="161" spans="1:5">
      <c r="A161" s="7"/>
      <c r="B161" s="7"/>
      <c r="C161" s="7"/>
      <c r="D161" s="7"/>
      <c r="E161" s="7"/>
    </row>
    <row r="162" spans="1:5">
      <c r="A162" s="7"/>
      <c r="B162" s="7"/>
      <c r="C162" s="7"/>
      <c r="D162" s="7"/>
      <c r="E162" s="7"/>
    </row>
    <row r="163" spans="1:5">
      <c r="A163" s="7"/>
      <c r="B163" s="7"/>
      <c r="C163" s="7"/>
      <c r="D163" s="7"/>
      <c r="E163" s="7"/>
    </row>
    <row r="164" spans="1:5">
      <c r="A164" s="7"/>
      <c r="B164" s="7"/>
      <c r="C164" s="7"/>
      <c r="D164" s="7"/>
      <c r="E164" s="7"/>
    </row>
    <row r="165" spans="1:5">
      <c r="A165" s="7"/>
      <c r="B165" s="7"/>
      <c r="C165" s="7"/>
      <c r="D165" s="7"/>
      <c r="E165" s="7"/>
    </row>
    <row r="166" spans="1:5">
      <c r="A166" s="7"/>
      <c r="B166" s="7"/>
      <c r="C166" s="7"/>
      <c r="D166" s="7"/>
      <c r="E166" s="7"/>
    </row>
    <row r="167" spans="1:5">
      <c r="A167" s="7"/>
      <c r="B167" s="7"/>
      <c r="C167" s="7"/>
      <c r="D167" s="7"/>
      <c r="E167" s="7"/>
    </row>
    <row r="168" spans="1:5">
      <c r="A168" s="7"/>
      <c r="B168" s="7"/>
      <c r="C168" s="7"/>
      <c r="D168" s="7"/>
      <c r="E168" s="7"/>
    </row>
    <row r="169" spans="1:5">
      <c r="A169" s="7"/>
      <c r="B169" s="7"/>
      <c r="C169" s="7"/>
      <c r="D169" s="7"/>
      <c r="E169" s="7"/>
    </row>
    <row r="170" spans="1:5">
      <c r="A170" s="7"/>
      <c r="B170" s="7"/>
      <c r="C170" s="7"/>
      <c r="D170" s="7"/>
      <c r="E170" s="7"/>
    </row>
    <row r="171" spans="1:5">
      <c r="A171" s="7"/>
      <c r="B171" s="7"/>
      <c r="C171" s="7"/>
      <c r="D171" s="7"/>
      <c r="E171" s="7"/>
    </row>
    <row r="172" spans="1:5">
      <c r="A172" s="7"/>
      <c r="B172" s="7"/>
      <c r="C172" s="7"/>
      <c r="D172" s="7"/>
      <c r="E172" s="7"/>
    </row>
    <row r="173" spans="1:5">
      <c r="A173" s="7"/>
      <c r="B173" s="7"/>
      <c r="C173" s="7"/>
      <c r="D173" s="7"/>
      <c r="E173" s="7"/>
    </row>
    <row r="174" spans="1:5">
      <c r="A174" s="7"/>
      <c r="B174" s="7"/>
      <c r="C174" s="7"/>
      <c r="D174" s="7"/>
      <c r="E174" s="7"/>
    </row>
    <row r="175" spans="1:5">
      <c r="A175" s="7"/>
      <c r="B175" s="7"/>
      <c r="C175" s="7"/>
      <c r="D175" s="7"/>
      <c r="E175" s="7"/>
    </row>
    <row r="176" spans="1:5">
      <c r="A176" s="7"/>
      <c r="B176" s="7"/>
      <c r="C176" s="7"/>
      <c r="D176" s="7"/>
      <c r="E176" s="7"/>
    </row>
    <row r="177" spans="1:5">
      <c r="A177" s="7"/>
      <c r="B177" s="7"/>
      <c r="C177" s="7"/>
      <c r="D177" s="7"/>
      <c r="E177" s="7"/>
    </row>
    <row r="178" spans="1:5">
      <c r="A178" s="7"/>
      <c r="B178" s="7"/>
      <c r="C178" s="7"/>
      <c r="D178" s="7"/>
      <c r="E178" s="7"/>
    </row>
    <row r="179" spans="1:5">
      <c r="A179" s="7"/>
      <c r="B179" s="7"/>
      <c r="C179" s="7"/>
      <c r="D179" s="7"/>
      <c r="E179" s="7"/>
    </row>
    <row r="180" spans="1:5">
      <c r="A180" s="7"/>
      <c r="B180" s="7"/>
      <c r="C180" s="7"/>
      <c r="D180" s="7"/>
      <c r="E180" s="7"/>
    </row>
    <row r="181" spans="1:5">
      <c r="A181" s="7"/>
      <c r="B181" s="7"/>
      <c r="C181" s="7"/>
      <c r="D181" s="7"/>
      <c r="E181" s="7"/>
    </row>
    <row r="182" spans="1:5">
      <c r="A182" s="7"/>
      <c r="B182" s="7"/>
      <c r="C182" s="7"/>
      <c r="D182" s="7"/>
      <c r="E182" s="7"/>
    </row>
    <row r="183" spans="1:5">
      <c r="A183" s="7"/>
      <c r="B183" s="7"/>
      <c r="C183" s="7"/>
      <c r="D183" s="7"/>
      <c r="E183" s="7"/>
    </row>
    <row r="184" spans="1:5">
      <c r="A184" s="7"/>
      <c r="B184" s="7"/>
      <c r="C184" s="7"/>
      <c r="D184" s="7"/>
      <c r="E184"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4">
    <mergeCell ref="F4:F5"/>
    <mergeCell ref="A4:A5"/>
    <mergeCell ref="B4:B5"/>
    <mergeCell ref="C4:E4"/>
  </mergeCells>
  <phoneticPr fontId="0" type="noConversion"/>
  <hyperlinks>
    <hyperlink ref="H1" location="'Spis tablic_Contents'!A1" display="&lt; POWRÓT"/>
    <hyperlink ref="H2" location="'Spis tablic_Contents'!A1" display="&lt; BACK"/>
  </hyperlinks>
  <pageMargins left="0.74803149606299213" right="0.74803149606299213" top="0.78740157480314965" bottom="0.78740157480314965" header="0.51181102362204722" footer="0.51181102362204722"/>
  <pageSetup paperSize="9" orientation="landscape" r:id="rId2"/>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zoomScaleNormal="100" workbookViewId="0">
      <selection activeCell="R5" sqref="R5"/>
    </sheetView>
  </sheetViews>
  <sheetFormatPr defaultColWidth="9.140625" defaultRowHeight="12"/>
  <cols>
    <col min="1" max="1" width="22.140625" style="10" customWidth="1"/>
    <col min="2" max="13" width="12.140625" style="10" customWidth="1"/>
    <col min="14" max="14" width="9.140625" style="10"/>
    <col min="15" max="15" width="10.85546875" style="10" customWidth="1"/>
    <col min="16" max="16384" width="9.140625" style="10"/>
  </cols>
  <sheetData>
    <row r="1" spans="1:15" s="344" customFormat="1" ht="14.25" customHeight="1">
      <c r="A1" s="345" t="s">
        <v>1554</v>
      </c>
      <c r="B1" s="415"/>
      <c r="C1" s="415"/>
      <c r="D1" s="415"/>
      <c r="E1" s="415"/>
      <c r="F1" s="415"/>
      <c r="G1" s="415"/>
      <c r="H1" s="415"/>
      <c r="I1" s="415"/>
      <c r="J1" s="415"/>
      <c r="K1" s="415"/>
      <c r="L1" s="415"/>
      <c r="M1" s="415"/>
      <c r="O1" s="204" t="s">
        <v>502</v>
      </c>
    </row>
    <row r="2" spans="1:15" s="165" customFormat="1" ht="15.75" customHeight="1">
      <c r="A2" s="438" t="s">
        <v>1797</v>
      </c>
      <c r="B2" s="572"/>
      <c r="C2" s="572"/>
      <c r="D2" s="572"/>
      <c r="E2" s="572"/>
      <c r="F2" s="572"/>
      <c r="G2" s="572"/>
      <c r="H2" s="572"/>
      <c r="I2" s="572"/>
      <c r="J2" s="572"/>
      <c r="K2" s="572"/>
      <c r="L2" s="572"/>
      <c r="M2" s="572"/>
      <c r="O2" s="65" t="s">
        <v>503</v>
      </c>
    </row>
    <row r="3" spans="1:15" ht="5.0999999999999996" customHeight="1">
      <c r="A3" s="14"/>
      <c r="B3" s="20"/>
      <c r="C3" s="20"/>
      <c r="D3" s="20"/>
      <c r="E3" s="20"/>
      <c r="F3" s="20"/>
      <c r="G3" s="20"/>
      <c r="H3" s="20"/>
      <c r="I3" s="20"/>
      <c r="J3" s="20"/>
      <c r="K3" s="20"/>
      <c r="L3" s="20"/>
      <c r="M3" s="20"/>
    </row>
    <row r="4" spans="1:15" ht="41.25" customHeight="1">
      <c r="A4" s="1002" t="s">
        <v>955</v>
      </c>
      <c r="B4" s="1004" t="s">
        <v>945</v>
      </c>
      <c r="C4" s="1005"/>
      <c r="D4" s="1004" t="s">
        <v>915</v>
      </c>
      <c r="E4" s="1005"/>
      <c r="F4" s="1004" t="s">
        <v>1269</v>
      </c>
      <c r="G4" s="1005"/>
      <c r="H4" s="1004" t="s">
        <v>946</v>
      </c>
      <c r="I4" s="1005"/>
      <c r="J4" s="1004" t="s">
        <v>947</v>
      </c>
      <c r="K4" s="1005"/>
      <c r="L4" s="1004" t="s">
        <v>1270</v>
      </c>
      <c r="M4" s="1006"/>
    </row>
    <row r="5" spans="1:15" ht="137.25" customHeight="1">
      <c r="A5" s="1007"/>
      <c r="B5" s="282" t="s">
        <v>948</v>
      </c>
      <c r="C5" s="282" t="s">
        <v>1128</v>
      </c>
      <c r="D5" s="282" t="s">
        <v>948</v>
      </c>
      <c r="E5" s="282" t="s">
        <v>1128</v>
      </c>
      <c r="F5" s="282" t="s">
        <v>948</v>
      </c>
      <c r="G5" s="282" t="s">
        <v>1128</v>
      </c>
      <c r="H5" s="282" t="s">
        <v>948</v>
      </c>
      <c r="I5" s="282" t="s">
        <v>1128</v>
      </c>
      <c r="J5" s="282" t="s">
        <v>948</v>
      </c>
      <c r="K5" s="282" t="s">
        <v>1128</v>
      </c>
      <c r="L5" s="282" t="s">
        <v>948</v>
      </c>
      <c r="M5" s="281" t="s">
        <v>1128</v>
      </c>
    </row>
    <row r="6" spans="1:15" ht="14.25" customHeight="1">
      <c r="A6" s="292" t="s">
        <v>214</v>
      </c>
      <c r="B6" s="568" t="s">
        <v>1451</v>
      </c>
      <c r="C6" s="561" t="s">
        <v>1452</v>
      </c>
      <c r="D6" s="566" t="s">
        <v>1453</v>
      </c>
      <c r="E6" s="561" t="s">
        <v>1454</v>
      </c>
      <c r="F6" s="566" t="s">
        <v>1455</v>
      </c>
      <c r="G6" s="561" t="s">
        <v>1456</v>
      </c>
      <c r="H6" s="566" t="s">
        <v>1457</v>
      </c>
      <c r="I6" s="561" t="s">
        <v>1458</v>
      </c>
      <c r="J6" s="566" t="s">
        <v>1459</v>
      </c>
      <c r="K6" s="561" t="s">
        <v>1460</v>
      </c>
      <c r="L6" s="566" t="s">
        <v>1461</v>
      </c>
      <c r="M6" s="561" t="s">
        <v>1462</v>
      </c>
      <c r="N6" s="293"/>
    </row>
    <row r="7" spans="1:15" ht="14.25" customHeight="1">
      <c r="A7" s="298" t="s">
        <v>569</v>
      </c>
      <c r="B7" s="571"/>
      <c r="C7" s="569"/>
      <c r="D7" s="537"/>
      <c r="E7" s="491"/>
      <c r="F7" s="537"/>
      <c r="G7" s="491"/>
      <c r="H7" s="537"/>
      <c r="I7" s="491"/>
      <c r="J7" s="537"/>
      <c r="K7" s="491"/>
      <c r="L7" s="537"/>
      <c r="M7" s="491"/>
      <c r="N7" s="293"/>
    </row>
    <row r="8" spans="1:15" ht="14.25" customHeight="1">
      <c r="A8" s="223" t="s">
        <v>176</v>
      </c>
      <c r="B8" s="571" t="s">
        <v>1538</v>
      </c>
      <c r="C8" s="491">
        <v>99.9</v>
      </c>
      <c r="D8" s="537" t="s">
        <v>1463</v>
      </c>
      <c r="E8" s="491">
        <v>98.3</v>
      </c>
      <c r="F8" s="537" t="s">
        <v>1464</v>
      </c>
      <c r="G8" s="491">
        <v>44.6</v>
      </c>
      <c r="H8" s="537" t="s">
        <v>1465</v>
      </c>
      <c r="I8" s="491">
        <v>94.8</v>
      </c>
      <c r="J8" s="537" t="s">
        <v>1466</v>
      </c>
      <c r="K8" s="491">
        <v>42.9</v>
      </c>
      <c r="L8" s="537" t="s">
        <v>1467</v>
      </c>
      <c r="M8" s="491">
        <v>89.7</v>
      </c>
      <c r="N8" s="294"/>
    </row>
    <row r="9" spans="1:15" ht="14.25" customHeight="1">
      <c r="A9" s="223" t="s">
        <v>177</v>
      </c>
      <c r="B9" s="570" t="s">
        <v>1539</v>
      </c>
      <c r="C9" s="219">
        <v>99.5</v>
      </c>
      <c r="D9" s="532" t="s">
        <v>1468</v>
      </c>
      <c r="E9" s="219">
        <v>54.6</v>
      </c>
      <c r="F9" s="532" t="s">
        <v>1469</v>
      </c>
      <c r="G9" s="219">
        <v>26.7</v>
      </c>
      <c r="H9" s="532" t="s">
        <v>1470</v>
      </c>
      <c r="I9" s="219">
        <v>0.1</v>
      </c>
      <c r="J9" s="532" t="s">
        <v>1471</v>
      </c>
      <c r="K9" s="219">
        <v>93.1</v>
      </c>
      <c r="L9" s="532" t="s">
        <v>1472</v>
      </c>
      <c r="M9" s="219">
        <v>74.599999999999994</v>
      </c>
      <c r="N9" s="294"/>
    </row>
    <row r="10" spans="1:15" ht="14.25" customHeight="1">
      <c r="A10" s="223" t="s">
        <v>178</v>
      </c>
      <c r="B10" s="570" t="s">
        <v>1540</v>
      </c>
      <c r="C10" s="219">
        <v>97.5</v>
      </c>
      <c r="D10" s="532" t="s">
        <v>1473</v>
      </c>
      <c r="E10" s="219">
        <v>4.5</v>
      </c>
      <c r="F10" s="532" t="s">
        <v>1474</v>
      </c>
      <c r="G10" s="219">
        <v>74.599999999999994</v>
      </c>
      <c r="H10" s="532" t="s">
        <v>1475</v>
      </c>
      <c r="I10" s="219">
        <v>0.8</v>
      </c>
      <c r="J10" s="532" t="s">
        <v>1476</v>
      </c>
      <c r="K10" s="219">
        <v>5.3</v>
      </c>
      <c r="L10" s="532" t="s">
        <v>1477</v>
      </c>
      <c r="M10" s="219">
        <v>98.6</v>
      </c>
      <c r="N10" s="294"/>
      <c r="O10" s="202"/>
    </row>
    <row r="11" spans="1:15" ht="14.25" customHeight="1">
      <c r="A11" s="223" t="s">
        <v>179</v>
      </c>
      <c r="B11" s="570" t="s">
        <v>1541</v>
      </c>
      <c r="C11" s="219">
        <v>99.4</v>
      </c>
      <c r="D11" s="532" t="s">
        <v>1440</v>
      </c>
      <c r="E11" s="219">
        <v>0.3</v>
      </c>
      <c r="F11" s="532" t="s">
        <v>1478</v>
      </c>
      <c r="G11" s="219">
        <v>0.3</v>
      </c>
      <c r="H11" s="532" t="s">
        <v>1479</v>
      </c>
      <c r="I11" s="219">
        <v>90.4</v>
      </c>
      <c r="J11" s="537" t="s">
        <v>1480</v>
      </c>
      <c r="K11" s="218">
        <v>1.3</v>
      </c>
      <c r="L11" s="532" t="s">
        <v>1481</v>
      </c>
      <c r="M11" s="219">
        <v>44.5</v>
      </c>
      <c r="N11" s="294"/>
      <c r="O11" s="296"/>
    </row>
    <row r="12" spans="1:15" ht="14.25" customHeight="1">
      <c r="A12" s="223" t="s">
        <v>180</v>
      </c>
      <c r="B12" s="570" t="s">
        <v>1542</v>
      </c>
      <c r="C12" s="219">
        <v>100</v>
      </c>
      <c r="D12" s="537" t="s">
        <v>1482</v>
      </c>
      <c r="E12" s="537">
        <v>95.8</v>
      </c>
      <c r="F12" s="537" t="s">
        <v>1483</v>
      </c>
      <c r="G12" s="218">
        <v>16.3</v>
      </c>
      <c r="H12" s="537" t="s">
        <v>1484</v>
      </c>
      <c r="I12" s="219" t="s">
        <v>793</v>
      </c>
      <c r="J12" s="532" t="s">
        <v>1485</v>
      </c>
      <c r="K12" s="219">
        <v>73.400000000000006</v>
      </c>
      <c r="L12" s="532" t="s">
        <v>1486</v>
      </c>
      <c r="M12" s="219">
        <v>13.8</v>
      </c>
      <c r="N12" s="294"/>
    </row>
    <row r="13" spans="1:15" ht="14.25" customHeight="1">
      <c r="A13" s="223" t="s">
        <v>181</v>
      </c>
      <c r="B13" s="570" t="s">
        <v>1543</v>
      </c>
      <c r="C13" s="219">
        <v>99.8</v>
      </c>
      <c r="D13" s="532" t="s">
        <v>1487</v>
      </c>
      <c r="E13" s="219">
        <v>92.5</v>
      </c>
      <c r="F13" s="532" t="s">
        <v>1488</v>
      </c>
      <c r="G13" s="219">
        <v>31.5</v>
      </c>
      <c r="H13" s="537" t="s">
        <v>1489</v>
      </c>
      <c r="I13" s="218">
        <v>1.9</v>
      </c>
      <c r="J13" s="532" t="s">
        <v>1490</v>
      </c>
      <c r="K13" s="219">
        <v>88.8</v>
      </c>
      <c r="L13" s="532" t="s">
        <v>1491</v>
      </c>
      <c r="M13" s="219">
        <v>26.2</v>
      </c>
      <c r="N13" s="294"/>
    </row>
    <row r="14" spans="1:15" ht="14.25" customHeight="1">
      <c r="A14" s="223" t="s">
        <v>182</v>
      </c>
      <c r="B14" s="570" t="s">
        <v>1544</v>
      </c>
      <c r="C14" s="219">
        <v>99.9</v>
      </c>
      <c r="D14" s="532" t="s">
        <v>1492</v>
      </c>
      <c r="E14" s="219">
        <v>86.9</v>
      </c>
      <c r="F14" s="532" t="s">
        <v>1493</v>
      </c>
      <c r="G14" s="219">
        <v>50.9</v>
      </c>
      <c r="H14" s="532" t="s">
        <v>1494</v>
      </c>
      <c r="I14" s="219">
        <v>0.9</v>
      </c>
      <c r="J14" s="532" t="s">
        <v>1495</v>
      </c>
      <c r="K14" s="219">
        <v>84.4</v>
      </c>
      <c r="L14" s="532" t="s">
        <v>1496</v>
      </c>
      <c r="M14" s="219">
        <v>61.8</v>
      </c>
      <c r="N14" s="294"/>
    </row>
    <row r="15" spans="1:15" ht="14.25" customHeight="1">
      <c r="A15" s="223" t="s">
        <v>183</v>
      </c>
      <c r="B15" s="570" t="s">
        <v>1545</v>
      </c>
      <c r="C15" s="219">
        <v>100</v>
      </c>
      <c r="D15" s="532" t="s">
        <v>1497</v>
      </c>
      <c r="E15" s="219">
        <v>83.8</v>
      </c>
      <c r="F15" s="532" t="s">
        <v>1498</v>
      </c>
      <c r="G15" s="219">
        <v>64.7</v>
      </c>
      <c r="H15" s="532" t="s">
        <v>1499</v>
      </c>
      <c r="I15" s="219">
        <v>6.2</v>
      </c>
      <c r="J15" s="532" t="s">
        <v>1500</v>
      </c>
      <c r="K15" s="219">
        <v>84.6</v>
      </c>
      <c r="L15" s="532" t="s">
        <v>1501</v>
      </c>
      <c r="M15" s="219">
        <v>67.400000000000006</v>
      </c>
      <c r="N15" s="294"/>
    </row>
    <row r="16" spans="1:15" ht="14.25" customHeight="1">
      <c r="A16" s="223" t="s">
        <v>184</v>
      </c>
      <c r="B16" s="570" t="s">
        <v>1546</v>
      </c>
      <c r="C16" s="219">
        <v>99.3</v>
      </c>
      <c r="D16" s="532" t="s">
        <v>1502</v>
      </c>
      <c r="E16" s="219">
        <v>1</v>
      </c>
      <c r="F16" s="532" t="s">
        <v>1503</v>
      </c>
      <c r="G16" s="219">
        <v>5.8</v>
      </c>
      <c r="H16" s="532" t="s">
        <v>1504</v>
      </c>
      <c r="I16" s="219">
        <v>47.3</v>
      </c>
      <c r="J16" s="532" t="s">
        <v>1505</v>
      </c>
      <c r="K16" s="219">
        <v>61.2</v>
      </c>
      <c r="L16" s="532" t="s">
        <v>1506</v>
      </c>
      <c r="M16" s="219">
        <v>92.1</v>
      </c>
      <c r="N16" s="294"/>
    </row>
    <row r="17" spans="1:16" ht="14.25" customHeight="1">
      <c r="A17" s="223" t="s">
        <v>185</v>
      </c>
      <c r="B17" s="570" t="s">
        <v>1547</v>
      </c>
      <c r="C17" s="219">
        <v>98.9</v>
      </c>
      <c r="D17" s="532" t="s">
        <v>1507</v>
      </c>
      <c r="E17" s="219">
        <v>51.9</v>
      </c>
      <c r="F17" s="532" t="s">
        <v>1508</v>
      </c>
      <c r="G17" s="219">
        <v>15</v>
      </c>
      <c r="H17" s="532" t="s">
        <v>1425</v>
      </c>
      <c r="I17" s="219">
        <v>9.1</v>
      </c>
      <c r="J17" s="532" t="s">
        <v>1509</v>
      </c>
      <c r="K17" s="219">
        <v>59.7</v>
      </c>
      <c r="L17" s="532" t="s">
        <v>1510</v>
      </c>
      <c r="M17" s="219">
        <v>55.6</v>
      </c>
      <c r="N17" s="294"/>
      <c r="P17" s="297"/>
    </row>
    <row r="18" spans="1:16" ht="14.25" customHeight="1">
      <c r="A18" s="223" t="s">
        <v>186</v>
      </c>
      <c r="B18" s="570" t="s">
        <v>1548</v>
      </c>
      <c r="C18" s="219">
        <v>99.7</v>
      </c>
      <c r="D18" s="532" t="s">
        <v>1511</v>
      </c>
      <c r="E18" s="219">
        <v>82.9</v>
      </c>
      <c r="F18" s="532" t="s">
        <v>1512</v>
      </c>
      <c r="G18" s="219">
        <v>44.6</v>
      </c>
      <c r="H18" s="532" t="s">
        <v>1513</v>
      </c>
      <c r="I18" s="219">
        <v>3.6</v>
      </c>
      <c r="J18" s="532" t="s">
        <v>1514</v>
      </c>
      <c r="K18" s="219">
        <v>80</v>
      </c>
      <c r="L18" s="532" t="s">
        <v>1515</v>
      </c>
      <c r="M18" s="219">
        <v>99.5</v>
      </c>
      <c r="N18" s="294"/>
    </row>
    <row r="19" spans="1:16" ht="14.25" customHeight="1">
      <c r="A19" s="223" t="s">
        <v>187</v>
      </c>
      <c r="B19" s="570" t="s">
        <v>1549</v>
      </c>
      <c r="C19" s="219">
        <v>99.7</v>
      </c>
      <c r="D19" s="532" t="s">
        <v>1516</v>
      </c>
      <c r="E19" s="219">
        <v>81.7</v>
      </c>
      <c r="F19" s="532" t="s">
        <v>1517</v>
      </c>
      <c r="G19" s="219">
        <v>41.1</v>
      </c>
      <c r="H19" s="532" t="s">
        <v>1518</v>
      </c>
      <c r="I19" s="219">
        <v>15</v>
      </c>
      <c r="J19" s="532" t="s">
        <v>1519</v>
      </c>
      <c r="K19" s="219">
        <v>39.4</v>
      </c>
      <c r="L19" s="532" t="s">
        <v>1520</v>
      </c>
      <c r="M19" s="219">
        <v>3.7</v>
      </c>
      <c r="N19" s="294"/>
    </row>
    <row r="20" spans="1:16" ht="14.25" customHeight="1">
      <c r="A20" s="223" t="s">
        <v>188</v>
      </c>
      <c r="B20" s="570" t="s">
        <v>1550</v>
      </c>
      <c r="C20" s="219">
        <v>99.9</v>
      </c>
      <c r="D20" s="532" t="s">
        <v>1521</v>
      </c>
      <c r="E20" s="219">
        <v>68.2</v>
      </c>
      <c r="F20" s="532" t="s">
        <v>1522</v>
      </c>
      <c r="G20" s="219">
        <v>16.3</v>
      </c>
      <c r="H20" s="532" t="s">
        <v>1484</v>
      </c>
      <c r="I20" s="219" t="s">
        <v>793</v>
      </c>
      <c r="J20" s="532" t="s">
        <v>1523</v>
      </c>
      <c r="K20" s="219">
        <v>12.3</v>
      </c>
      <c r="L20" s="532" t="s">
        <v>1524</v>
      </c>
      <c r="M20" s="219">
        <v>21.7</v>
      </c>
      <c r="N20" s="294"/>
    </row>
    <row r="21" spans="1:16" ht="14.25" customHeight="1">
      <c r="A21" s="223" t="s">
        <v>189</v>
      </c>
      <c r="B21" s="570" t="s">
        <v>1551</v>
      </c>
      <c r="C21" s="219">
        <v>98.8</v>
      </c>
      <c r="D21" s="532" t="s">
        <v>1423</v>
      </c>
      <c r="E21" s="219">
        <v>3.7</v>
      </c>
      <c r="F21" s="532" t="s">
        <v>1525</v>
      </c>
      <c r="G21" s="219">
        <v>5.5</v>
      </c>
      <c r="H21" s="532" t="s">
        <v>1526</v>
      </c>
      <c r="I21" s="219">
        <v>1.2</v>
      </c>
      <c r="J21" s="532" t="s">
        <v>1527</v>
      </c>
      <c r="K21" s="219">
        <v>7.8</v>
      </c>
      <c r="L21" s="532" t="s">
        <v>1528</v>
      </c>
      <c r="M21" s="219">
        <v>3.1</v>
      </c>
      <c r="N21" s="294"/>
    </row>
    <row r="22" spans="1:16" ht="14.25" customHeight="1">
      <c r="A22" s="223" t="s">
        <v>190</v>
      </c>
      <c r="B22" s="570" t="s">
        <v>1552</v>
      </c>
      <c r="C22" s="219">
        <v>99.8</v>
      </c>
      <c r="D22" s="532" t="s">
        <v>1529</v>
      </c>
      <c r="E22" s="219">
        <v>87.7</v>
      </c>
      <c r="F22" s="530" t="s">
        <v>1438</v>
      </c>
      <c r="G22" s="219">
        <v>0.2</v>
      </c>
      <c r="H22" s="530" t="s">
        <v>1530</v>
      </c>
      <c r="I22" s="219">
        <v>1.2</v>
      </c>
      <c r="J22" s="532" t="s">
        <v>1531</v>
      </c>
      <c r="K22" s="219">
        <v>10.199999999999999</v>
      </c>
      <c r="L22" s="530" t="s">
        <v>1532</v>
      </c>
      <c r="M22" s="219">
        <v>5.3</v>
      </c>
      <c r="N22" s="294"/>
    </row>
    <row r="23" spans="1:16" ht="14.25" customHeight="1">
      <c r="A23" s="223" t="s">
        <v>191</v>
      </c>
      <c r="B23" s="570" t="s">
        <v>1553</v>
      </c>
      <c r="C23" s="219">
        <v>99.8</v>
      </c>
      <c r="D23" s="532" t="s">
        <v>1533</v>
      </c>
      <c r="E23" s="219">
        <v>80.599999999999994</v>
      </c>
      <c r="F23" s="532" t="s">
        <v>1534</v>
      </c>
      <c r="G23" s="219">
        <v>52.4</v>
      </c>
      <c r="H23" s="532" t="s">
        <v>1535</v>
      </c>
      <c r="I23" s="219">
        <v>33.9</v>
      </c>
      <c r="J23" s="532" t="s">
        <v>1536</v>
      </c>
      <c r="K23" s="219">
        <v>76.599999999999994</v>
      </c>
      <c r="L23" s="532" t="s">
        <v>1537</v>
      </c>
      <c r="M23" s="219">
        <v>59.9</v>
      </c>
      <c r="N23" s="294"/>
    </row>
    <row r="24" spans="1:16" ht="6" customHeight="1">
      <c r="I24" s="317"/>
    </row>
    <row r="25" spans="1:16" s="344" customFormat="1" ht="14.25" customHeight="1">
      <c r="A25" s="1003" t="s">
        <v>1271</v>
      </c>
      <c r="B25" s="1003"/>
      <c r="C25" s="1003"/>
      <c r="D25" s="1003"/>
      <c r="E25" s="1003"/>
      <c r="F25" s="1003"/>
      <c r="G25" s="1003"/>
      <c r="H25" s="1003"/>
      <c r="I25" s="1003"/>
      <c r="J25" s="1003"/>
      <c r="K25" s="1003"/>
      <c r="L25" s="1003"/>
      <c r="M25" s="1003"/>
    </row>
    <row r="26" spans="1:16" s="165" customFormat="1" ht="14.25" customHeight="1">
      <c r="A26" s="950" t="s">
        <v>1272</v>
      </c>
      <c r="B26" s="950"/>
      <c r="C26" s="950"/>
      <c r="D26" s="950"/>
      <c r="E26" s="950"/>
      <c r="F26" s="950"/>
      <c r="G26" s="950"/>
      <c r="H26" s="950"/>
      <c r="I26" s="950"/>
      <c r="J26" s="950"/>
      <c r="K26" s="950"/>
      <c r="L26" s="950"/>
      <c r="M26" s="950"/>
    </row>
  </sheetData>
  <customSheetViews>
    <customSheetView guid="{17A61E15-CB34-4E45-B54C-4890B27A542F}" showGridLines="0">
      <selection activeCell="A9" sqref="A9"/>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9">
    <mergeCell ref="A25:M25"/>
    <mergeCell ref="A26:M26"/>
    <mergeCell ref="B4:C4"/>
    <mergeCell ref="D4:E4"/>
    <mergeCell ref="F4:G4"/>
    <mergeCell ref="L4:M4"/>
    <mergeCell ref="H4:I4"/>
    <mergeCell ref="J4:K4"/>
    <mergeCell ref="A4:A5"/>
  </mergeCells>
  <phoneticPr fontId="0" type="noConversion"/>
  <hyperlinks>
    <hyperlink ref="O1" location="'Spis tablic_Contents'!A1" display="&lt; POWRÓT"/>
    <hyperlink ref="O2" location="'Spis tablic_Contents'!A1" display="&lt; BACK"/>
  </hyperlinks>
  <pageMargins left="0.74803149606299213" right="0.74803149606299213" top="0.78740157480314965" bottom="0.78740157480314965" header="0.51181102362204722" footer="0.51181102362204722"/>
  <pageSetup paperSize="9" scale="69" orientation="landscape" horizontalDpi="4294967293" r:id="rId2"/>
  <headerFooter alignWithMargins="0">
    <oddFooter>&amp;L&amp;P/&amp;N</oddFooter>
  </headerFooter>
  <ignoredErrors>
    <ignoredError sqref="B6:M23"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showGridLines="0" zoomScaleNormal="100" workbookViewId="0">
      <selection activeCell="N9" sqref="N9"/>
    </sheetView>
  </sheetViews>
  <sheetFormatPr defaultColWidth="9.140625" defaultRowHeight="12"/>
  <cols>
    <col min="1" max="1" width="25.42578125" style="31" customWidth="1"/>
    <col min="2" max="4" width="16.5703125" style="31" customWidth="1"/>
    <col min="5" max="11" width="11.28515625" style="31" customWidth="1"/>
    <col min="12" max="12" width="9.140625" style="31"/>
    <col min="13" max="13" width="11.28515625" style="31" customWidth="1"/>
    <col min="14" max="16384" width="9.140625" style="31"/>
  </cols>
  <sheetData>
    <row r="1" spans="1:14" s="161" customFormat="1" ht="14.25" customHeight="1">
      <c r="A1" s="413" t="s">
        <v>1556</v>
      </c>
      <c r="B1" s="413"/>
      <c r="C1" s="413"/>
      <c r="D1" s="413"/>
      <c r="E1" s="413"/>
      <c r="F1" s="413"/>
      <c r="G1" s="413"/>
      <c r="H1" s="413"/>
      <c r="I1" s="413"/>
      <c r="J1" s="413"/>
      <c r="K1" s="413"/>
      <c r="M1" s="204" t="s">
        <v>502</v>
      </c>
    </row>
    <row r="2" spans="1:14" s="63" customFormat="1" ht="14.25" customHeight="1">
      <c r="A2" s="438" t="s">
        <v>1557</v>
      </c>
      <c r="B2" s="301"/>
      <c r="C2" s="301"/>
      <c r="D2" s="301"/>
      <c r="E2" s="301"/>
      <c r="F2" s="301"/>
      <c r="G2" s="301"/>
      <c r="H2" s="301"/>
      <c r="I2" s="301"/>
      <c r="J2" s="301"/>
      <c r="K2" s="301"/>
      <c r="M2" s="65" t="s">
        <v>503</v>
      </c>
    </row>
    <row r="3" spans="1:14" ht="5.0999999999999996" customHeight="1">
      <c r="A3" s="14"/>
      <c r="B3" s="20"/>
      <c r="C3" s="20"/>
      <c r="D3" s="20"/>
      <c r="E3" s="20"/>
      <c r="F3" s="20"/>
      <c r="G3" s="20"/>
      <c r="H3" s="20"/>
      <c r="I3" s="20"/>
      <c r="J3" s="20"/>
      <c r="K3" s="20"/>
      <c r="M3" s="10"/>
    </row>
    <row r="4" spans="1:14" ht="40.5" customHeight="1">
      <c r="A4" s="942" t="s">
        <v>955</v>
      </c>
      <c r="B4" s="924" t="s">
        <v>949</v>
      </c>
      <c r="C4" s="925"/>
      <c r="D4" s="926"/>
      <c r="E4" s="925" t="s">
        <v>950</v>
      </c>
      <c r="F4" s="925"/>
      <c r="G4" s="925"/>
      <c r="H4" s="925"/>
      <c r="I4" s="925"/>
      <c r="J4" s="925"/>
      <c r="K4" s="925"/>
    </row>
    <row r="5" spans="1:14" ht="119.25" customHeight="1">
      <c r="A5" s="944"/>
      <c r="B5" s="4" t="s">
        <v>951</v>
      </c>
      <c r="C5" s="57" t="s">
        <v>952</v>
      </c>
      <c r="D5" s="4" t="s">
        <v>953</v>
      </c>
      <c r="E5" s="282" t="s">
        <v>938</v>
      </c>
      <c r="F5" s="282" t="s">
        <v>1441</v>
      </c>
      <c r="G5" s="282" t="s">
        <v>1442</v>
      </c>
      <c r="H5" s="282" t="s">
        <v>1443</v>
      </c>
      <c r="I5" s="282" t="s">
        <v>1444</v>
      </c>
      <c r="J5" s="282" t="s">
        <v>1445</v>
      </c>
      <c r="K5" s="281" t="s">
        <v>954</v>
      </c>
      <c r="N5" s="573"/>
    </row>
    <row r="6" spans="1:14" s="118" customFormat="1" ht="14.25" customHeight="1">
      <c r="A6" s="71" t="s">
        <v>418</v>
      </c>
      <c r="B6" s="501">
        <v>1856</v>
      </c>
      <c r="C6" s="576">
        <v>1259</v>
      </c>
      <c r="D6" s="757">
        <v>1091</v>
      </c>
      <c r="E6" s="575" t="s">
        <v>1415</v>
      </c>
      <c r="F6" s="575" t="s">
        <v>1416</v>
      </c>
      <c r="G6" s="575" t="s">
        <v>1417</v>
      </c>
      <c r="H6" s="575" t="s">
        <v>1418</v>
      </c>
      <c r="I6" s="575" t="s">
        <v>556</v>
      </c>
      <c r="J6" s="580" t="s">
        <v>556</v>
      </c>
      <c r="K6" s="552" t="s">
        <v>556</v>
      </c>
      <c r="L6" s="299"/>
    </row>
    <row r="7" spans="1:14" ht="14.25" customHeight="1">
      <c r="A7" s="302" t="s">
        <v>569</v>
      </c>
      <c r="B7" s="205"/>
      <c r="C7" s="494"/>
      <c r="D7" s="577"/>
      <c r="E7" s="494"/>
      <c r="F7" s="494"/>
      <c r="G7" s="494"/>
      <c r="H7" s="494"/>
      <c r="I7" s="494"/>
      <c r="J7" s="494"/>
      <c r="K7" s="530"/>
      <c r="L7" s="300"/>
    </row>
    <row r="8" spans="1:14" ht="14.25" customHeight="1">
      <c r="A8" s="68" t="s">
        <v>15</v>
      </c>
      <c r="B8" s="501" t="s">
        <v>1589</v>
      </c>
      <c r="C8" s="541" t="s">
        <v>1558</v>
      </c>
      <c r="D8" s="540" t="s">
        <v>1602</v>
      </c>
      <c r="E8" s="533" t="s">
        <v>1570</v>
      </c>
      <c r="F8" s="533" t="s">
        <v>1571</v>
      </c>
      <c r="G8" s="533" t="s">
        <v>1572</v>
      </c>
      <c r="H8" s="537" t="s">
        <v>556</v>
      </c>
      <c r="I8" s="537" t="s">
        <v>556</v>
      </c>
      <c r="J8" s="537" t="s">
        <v>556</v>
      </c>
      <c r="K8" s="532" t="s">
        <v>556</v>
      </c>
      <c r="L8" s="300"/>
    </row>
    <row r="9" spans="1:14" ht="14.25" customHeight="1">
      <c r="A9" s="68" t="s">
        <v>1587</v>
      </c>
      <c r="B9" s="578" t="s">
        <v>1590</v>
      </c>
      <c r="C9" s="541" t="s">
        <v>1559</v>
      </c>
      <c r="D9" s="540" t="s">
        <v>1559</v>
      </c>
      <c r="E9" s="530" t="s">
        <v>1434</v>
      </c>
      <c r="F9" s="530" t="s">
        <v>1478</v>
      </c>
      <c r="G9" s="530" t="s">
        <v>1439</v>
      </c>
      <c r="H9" s="537" t="s">
        <v>556</v>
      </c>
      <c r="I9" s="537" t="s">
        <v>556</v>
      </c>
      <c r="J9" s="537" t="s">
        <v>556</v>
      </c>
      <c r="K9" s="532" t="s">
        <v>556</v>
      </c>
      <c r="L9" s="300"/>
    </row>
    <row r="10" spans="1:14" ht="14.25" customHeight="1">
      <c r="A10" s="68" t="s">
        <v>17</v>
      </c>
      <c r="B10" s="578" t="s">
        <v>1494</v>
      </c>
      <c r="C10" s="541" t="s">
        <v>1560</v>
      </c>
      <c r="D10" s="540" t="s">
        <v>1434</v>
      </c>
      <c r="E10" s="530" t="s">
        <v>1573</v>
      </c>
      <c r="F10" s="530" t="s">
        <v>1574</v>
      </c>
      <c r="G10" s="537" t="s">
        <v>556</v>
      </c>
      <c r="H10" s="530" t="s">
        <v>1575</v>
      </c>
      <c r="I10" s="537" t="s">
        <v>556</v>
      </c>
      <c r="J10" s="537" t="s">
        <v>556</v>
      </c>
      <c r="K10" s="532" t="s">
        <v>556</v>
      </c>
      <c r="L10" s="300"/>
    </row>
    <row r="11" spans="1:14" ht="14.25" customHeight="1">
      <c r="A11" s="68" t="s">
        <v>18</v>
      </c>
      <c r="B11" s="578" t="s">
        <v>1591</v>
      </c>
      <c r="C11" s="541" t="s">
        <v>1475</v>
      </c>
      <c r="D11" s="540" t="s">
        <v>1526</v>
      </c>
      <c r="E11" s="530" t="s">
        <v>1576</v>
      </c>
      <c r="F11" s="530" t="s">
        <v>1440</v>
      </c>
      <c r="G11" s="530" t="s">
        <v>556</v>
      </c>
      <c r="H11" s="537" t="s">
        <v>556</v>
      </c>
      <c r="I11" s="537" t="s">
        <v>556</v>
      </c>
      <c r="J11" s="537" t="s">
        <v>556</v>
      </c>
      <c r="K11" s="532" t="s">
        <v>556</v>
      </c>
      <c r="L11" s="300"/>
    </row>
    <row r="12" spans="1:14" ht="14.25" customHeight="1">
      <c r="A12" s="68" t="s">
        <v>19</v>
      </c>
      <c r="B12" s="578" t="s">
        <v>1592</v>
      </c>
      <c r="C12" s="541" t="s">
        <v>1561</v>
      </c>
      <c r="D12" s="540" t="s">
        <v>1603</v>
      </c>
      <c r="E12" s="530" t="s">
        <v>1577</v>
      </c>
      <c r="F12" s="530" t="s">
        <v>1578</v>
      </c>
      <c r="G12" s="530" t="s">
        <v>1575</v>
      </c>
      <c r="H12" s="530" t="s">
        <v>1575</v>
      </c>
      <c r="I12" s="537" t="s">
        <v>556</v>
      </c>
      <c r="J12" s="537" t="s">
        <v>556</v>
      </c>
      <c r="K12" s="532" t="s">
        <v>556</v>
      </c>
      <c r="L12" s="300"/>
    </row>
    <row r="13" spans="1:14" ht="14.25" customHeight="1">
      <c r="A13" s="68" t="s">
        <v>20</v>
      </c>
      <c r="B13" s="578" t="s">
        <v>1593</v>
      </c>
      <c r="C13" s="541" t="s">
        <v>1562</v>
      </c>
      <c r="D13" s="540" t="s">
        <v>1599</v>
      </c>
      <c r="E13" s="530" t="s">
        <v>1579</v>
      </c>
      <c r="F13" s="530" t="s">
        <v>1571</v>
      </c>
      <c r="G13" s="530" t="s">
        <v>1575</v>
      </c>
      <c r="H13" s="537" t="s">
        <v>556</v>
      </c>
      <c r="I13" s="537" t="s">
        <v>556</v>
      </c>
      <c r="J13" s="537" t="s">
        <v>556</v>
      </c>
      <c r="K13" s="532" t="s">
        <v>556</v>
      </c>
      <c r="L13" s="300"/>
    </row>
    <row r="14" spans="1:14" ht="14.25" customHeight="1">
      <c r="A14" s="68" t="s">
        <v>21</v>
      </c>
      <c r="B14" s="578" t="s">
        <v>1594</v>
      </c>
      <c r="C14" s="541" t="s">
        <v>1563</v>
      </c>
      <c r="D14" s="540" t="s">
        <v>1602</v>
      </c>
      <c r="E14" s="530" t="s">
        <v>1577</v>
      </c>
      <c r="F14" s="530" t="s">
        <v>1580</v>
      </c>
      <c r="G14" s="530" t="s">
        <v>1572</v>
      </c>
      <c r="H14" s="537" t="s">
        <v>1575</v>
      </c>
      <c r="I14" s="537" t="s">
        <v>556</v>
      </c>
      <c r="J14" s="537" t="s">
        <v>556</v>
      </c>
      <c r="K14" s="532" t="s">
        <v>556</v>
      </c>
      <c r="L14" s="300"/>
    </row>
    <row r="15" spans="1:14" ht="14.25" customHeight="1">
      <c r="A15" s="68" t="s">
        <v>22</v>
      </c>
      <c r="B15" s="578" t="s">
        <v>1595</v>
      </c>
      <c r="C15" s="541" t="s">
        <v>1564</v>
      </c>
      <c r="D15" s="540" t="s">
        <v>1436</v>
      </c>
      <c r="E15" s="530" t="s">
        <v>1475</v>
      </c>
      <c r="F15" s="530" t="s">
        <v>1439</v>
      </c>
      <c r="G15" s="530" t="s">
        <v>1572</v>
      </c>
      <c r="H15" s="537" t="s">
        <v>556</v>
      </c>
      <c r="I15" s="537" t="s">
        <v>556</v>
      </c>
      <c r="J15" s="537" t="s">
        <v>556</v>
      </c>
      <c r="K15" s="532" t="s">
        <v>556</v>
      </c>
      <c r="L15" s="300"/>
    </row>
    <row r="16" spans="1:14" ht="14.25" customHeight="1">
      <c r="A16" s="68" t="s">
        <v>23</v>
      </c>
      <c r="B16" s="578" t="s">
        <v>1596</v>
      </c>
      <c r="C16" s="541" t="s">
        <v>1565</v>
      </c>
      <c r="D16" s="540" t="s">
        <v>1573</v>
      </c>
      <c r="E16" s="530" t="s">
        <v>1581</v>
      </c>
      <c r="F16" s="530" t="s">
        <v>1478</v>
      </c>
      <c r="G16" s="530" t="s">
        <v>1575</v>
      </c>
      <c r="H16" s="537" t="s">
        <v>556</v>
      </c>
      <c r="I16" s="537" t="s">
        <v>556</v>
      </c>
      <c r="J16" s="537" t="s">
        <v>556</v>
      </c>
      <c r="K16" s="532" t="s">
        <v>556</v>
      </c>
      <c r="L16" s="300"/>
    </row>
    <row r="17" spans="1:13" ht="14.25" customHeight="1">
      <c r="A17" s="68" t="s">
        <v>24</v>
      </c>
      <c r="B17" s="578" t="s">
        <v>1597</v>
      </c>
      <c r="C17" s="541" t="s">
        <v>1564</v>
      </c>
      <c r="D17" s="540" t="s">
        <v>1604</v>
      </c>
      <c r="E17" s="530" t="s">
        <v>1527</v>
      </c>
      <c r="F17" s="530" t="s">
        <v>1582</v>
      </c>
      <c r="G17" s="530" t="s">
        <v>556</v>
      </c>
      <c r="H17" s="537" t="s">
        <v>556</v>
      </c>
      <c r="I17" s="537" t="s">
        <v>556</v>
      </c>
      <c r="J17" s="537" t="s">
        <v>556</v>
      </c>
      <c r="K17" s="532" t="s">
        <v>556</v>
      </c>
      <c r="L17" s="300"/>
    </row>
    <row r="18" spans="1:13" ht="14.25" customHeight="1">
      <c r="A18" s="68" t="s">
        <v>25</v>
      </c>
      <c r="B18" s="578" t="s">
        <v>1598</v>
      </c>
      <c r="C18" s="541" t="s">
        <v>1566</v>
      </c>
      <c r="D18" s="540" t="s">
        <v>1605</v>
      </c>
      <c r="E18" s="530" t="s">
        <v>1583</v>
      </c>
      <c r="F18" s="530" t="s">
        <v>1440</v>
      </c>
      <c r="G18" s="530" t="s">
        <v>1575</v>
      </c>
      <c r="H18" s="537" t="s">
        <v>556</v>
      </c>
      <c r="I18" s="537" t="s">
        <v>556</v>
      </c>
      <c r="J18" s="537" t="s">
        <v>556</v>
      </c>
      <c r="K18" s="532" t="s">
        <v>556</v>
      </c>
      <c r="L18" s="300"/>
    </row>
    <row r="19" spans="1:13" ht="14.25" customHeight="1">
      <c r="A19" s="68" t="s">
        <v>26</v>
      </c>
      <c r="B19" s="578" t="s">
        <v>1481</v>
      </c>
      <c r="C19" s="541" t="s">
        <v>1567</v>
      </c>
      <c r="D19" s="540" t="s">
        <v>1606</v>
      </c>
      <c r="E19" s="530" t="s">
        <v>1584</v>
      </c>
      <c r="F19" s="530" t="s">
        <v>1435</v>
      </c>
      <c r="G19" s="530" t="s">
        <v>1440</v>
      </c>
      <c r="H19" s="537" t="s">
        <v>1575</v>
      </c>
      <c r="I19" s="530" t="s">
        <v>556</v>
      </c>
      <c r="J19" s="537" t="s">
        <v>556</v>
      </c>
      <c r="K19" s="532" t="s">
        <v>556</v>
      </c>
      <c r="L19" s="300"/>
    </row>
    <row r="20" spans="1:13" ht="14.25" customHeight="1">
      <c r="A20" s="68" t="s">
        <v>27</v>
      </c>
      <c r="B20" s="578" t="s">
        <v>1599</v>
      </c>
      <c r="C20" s="541" t="s">
        <v>1559</v>
      </c>
      <c r="D20" s="540" t="s">
        <v>1565</v>
      </c>
      <c r="E20" s="530" t="s">
        <v>1585</v>
      </c>
      <c r="F20" s="530" t="s">
        <v>1571</v>
      </c>
      <c r="G20" s="530" t="s">
        <v>1572</v>
      </c>
      <c r="H20" s="537" t="s">
        <v>556</v>
      </c>
      <c r="I20" s="537" t="s">
        <v>556</v>
      </c>
      <c r="J20" s="537" t="s">
        <v>556</v>
      </c>
      <c r="K20" s="532" t="s">
        <v>556</v>
      </c>
      <c r="L20" s="300"/>
    </row>
    <row r="21" spans="1:13" ht="14.25" customHeight="1">
      <c r="A21" s="68" t="s">
        <v>1588</v>
      </c>
      <c r="B21" s="578" t="s">
        <v>1595</v>
      </c>
      <c r="C21" s="541" t="s">
        <v>1564</v>
      </c>
      <c r="D21" s="540" t="s">
        <v>1607</v>
      </c>
      <c r="E21" s="530" t="s">
        <v>1586</v>
      </c>
      <c r="F21" s="530" t="s">
        <v>1440</v>
      </c>
      <c r="G21" s="537" t="s">
        <v>556</v>
      </c>
      <c r="H21" s="537" t="s">
        <v>556</v>
      </c>
      <c r="I21" s="537" t="s">
        <v>556</v>
      </c>
      <c r="J21" s="537" t="s">
        <v>556</v>
      </c>
      <c r="K21" s="532" t="s">
        <v>556</v>
      </c>
      <c r="L21" s="300"/>
    </row>
    <row r="22" spans="1:13" ht="14.25" customHeight="1">
      <c r="A22" s="68" t="s">
        <v>197</v>
      </c>
      <c r="B22" s="578" t="s">
        <v>1600</v>
      </c>
      <c r="C22" s="541" t="s">
        <v>1568</v>
      </c>
      <c r="D22" s="540" t="s">
        <v>1608</v>
      </c>
      <c r="E22" s="530" t="s">
        <v>1579</v>
      </c>
      <c r="F22" s="530" t="s">
        <v>1478</v>
      </c>
      <c r="G22" s="530" t="s">
        <v>1582</v>
      </c>
      <c r="H22" s="530" t="s">
        <v>1575</v>
      </c>
      <c r="I22" s="537" t="s">
        <v>556</v>
      </c>
      <c r="J22" s="537" t="s">
        <v>556</v>
      </c>
      <c r="K22" s="532" t="s">
        <v>556</v>
      </c>
      <c r="L22" s="300"/>
    </row>
    <row r="23" spans="1:13" ht="14.25" customHeight="1">
      <c r="A23" s="68" t="s">
        <v>198</v>
      </c>
      <c r="B23" s="578" t="s">
        <v>1601</v>
      </c>
      <c r="C23" s="541" t="s">
        <v>1569</v>
      </c>
      <c r="D23" s="540" t="s">
        <v>1565</v>
      </c>
      <c r="E23" s="530" t="s">
        <v>1585</v>
      </c>
      <c r="F23" s="530" t="s">
        <v>1480</v>
      </c>
      <c r="G23" s="530" t="s">
        <v>1582</v>
      </c>
      <c r="H23" s="537" t="s">
        <v>556</v>
      </c>
      <c r="I23" s="537" t="s">
        <v>556</v>
      </c>
      <c r="J23" s="537" t="s">
        <v>556</v>
      </c>
      <c r="K23" s="532" t="s">
        <v>556</v>
      </c>
      <c r="L23" s="300"/>
    </row>
    <row r="24" spans="1:13" ht="7.5" customHeight="1">
      <c r="A24" s="113"/>
      <c r="B24" s="578"/>
      <c r="C24" s="540"/>
      <c r="D24" s="540"/>
      <c r="E24" s="328"/>
      <c r="F24" s="328"/>
      <c r="G24" s="328"/>
      <c r="H24" s="579"/>
      <c r="I24" s="579"/>
      <c r="J24" s="579"/>
      <c r="K24" s="579"/>
      <c r="L24" s="300"/>
    </row>
    <row r="25" spans="1:13" ht="14.25" customHeight="1">
      <c r="A25" s="662" t="s">
        <v>1276</v>
      </c>
    </row>
    <row r="26" spans="1:13" ht="14.25" customHeight="1">
      <c r="A26" s="543" t="s">
        <v>940</v>
      </c>
      <c r="E26" s="299"/>
      <c r="F26" s="299"/>
      <c r="G26" s="299"/>
      <c r="H26" s="299"/>
      <c r="I26" s="299"/>
      <c r="J26" s="299"/>
      <c r="K26" s="299"/>
      <c r="L26" s="299"/>
      <c r="M26" s="299"/>
    </row>
    <row r="28" spans="1:13">
      <c r="B28" s="441"/>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3">
    <mergeCell ref="B4:D4"/>
    <mergeCell ref="E4:K4"/>
    <mergeCell ref="A4:A5"/>
  </mergeCells>
  <phoneticPr fontId="6"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51181102362204722" footer="0.51181102362204722"/>
  <pageSetup paperSize="9" scale="85" orientation="landscape" r:id="rId2"/>
  <headerFooter alignWithMargins="0"/>
  <ignoredErrors>
    <ignoredError sqref="B8:K23 E6:K6"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9"/>
  <sheetViews>
    <sheetView showGridLines="0" zoomScaleNormal="100" workbookViewId="0">
      <pane ySplit="5" topLeftCell="A6" activePane="bottomLeft" state="frozen"/>
      <selection activeCell="H35" sqref="H35"/>
      <selection pane="bottomLeft" activeCell="A46" sqref="A29:XFD46"/>
    </sheetView>
  </sheetViews>
  <sheetFormatPr defaultColWidth="9.140625" defaultRowHeight="12"/>
  <cols>
    <col min="1" max="1" width="21.85546875" style="205" customWidth="1"/>
    <col min="2" max="4" width="14.42578125" style="205" customWidth="1"/>
    <col min="5" max="14" width="10.28515625" style="205" customWidth="1"/>
    <col min="15" max="15" width="9.140625" style="205"/>
    <col min="16" max="16" width="10.140625" style="205" customWidth="1"/>
    <col min="17" max="16384" width="9.140625" style="205"/>
  </cols>
  <sheetData>
    <row r="1" spans="1:16" ht="14.25" customHeight="1">
      <c r="A1" s="304" t="s">
        <v>1636</v>
      </c>
      <c r="B1" s="304"/>
      <c r="C1" s="304"/>
      <c r="D1" s="304"/>
      <c r="E1" s="304"/>
      <c r="F1" s="304"/>
      <c r="G1" s="304"/>
      <c r="H1" s="304"/>
      <c r="I1" s="304"/>
      <c r="J1" s="304"/>
      <c r="K1" s="304"/>
      <c r="L1" s="304"/>
      <c r="M1" s="304"/>
      <c r="N1" s="304"/>
      <c r="P1" s="204" t="s">
        <v>502</v>
      </c>
    </row>
    <row r="2" spans="1:16" s="62" customFormat="1" ht="14.25" customHeight="1">
      <c r="A2" s="439" t="s">
        <v>1637</v>
      </c>
      <c r="B2" s="586"/>
      <c r="C2" s="586"/>
      <c r="D2" s="586"/>
      <c r="E2" s="586"/>
      <c r="F2" s="586"/>
      <c r="G2" s="586"/>
      <c r="H2" s="586"/>
      <c r="I2" s="586"/>
      <c r="J2" s="586"/>
      <c r="K2" s="586"/>
      <c r="L2" s="586"/>
      <c r="M2" s="586"/>
      <c r="N2" s="586"/>
      <c r="P2" s="65" t="s">
        <v>503</v>
      </c>
    </row>
    <row r="3" spans="1:16" ht="5.0999999999999996" customHeight="1">
      <c r="A3" s="305"/>
      <c r="B3" s="305"/>
      <c r="C3" s="305"/>
      <c r="D3" s="305"/>
      <c r="E3" s="305"/>
      <c r="F3" s="305"/>
      <c r="G3" s="305"/>
      <c r="H3" s="305"/>
      <c r="I3" s="305"/>
      <c r="J3" s="305"/>
      <c r="K3" s="305"/>
      <c r="L3" s="305"/>
      <c r="M3" s="305"/>
      <c r="N3" s="305"/>
      <c r="P3" s="10"/>
    </row>
    <row r="4" spans="1:16" ht="48.75" customHeight="1">
      <c r="A4" s="981" t="s">
        <v>955</v>
      </c>
      <c r="B4" s="978" t="s">
        <v>1277</v>
      </c>
      <c r="C4" s="979"/>
      <c r="D4" s="980"/>
      <c r="E4" s="978" t="s">
        <v>1216</v>
      </c>
      <c r="F4" s="979"/>
      <c r="G4" s="979"/>
      <c r="H4" s="979"/>
      <c r="I4" s="979"/>
      <c r="J4" s="979"/>
      <c r="K4" s="979"/>
      <c r="L4" s="979"/>
      <c r="M4" s="979"/>
      <c r="N4" s="979"/>
    </row>
    <row r="5" spans="1:16" ht="115.5" customHeight="1">
      <c r="A5" s="982"/>
      <c r="B5" s="306" t="s">
        <v>951</v>
      </c>
      <c r="C5" s="306" t="s">
        <v>959</v>
      </c>
      <c r="D5" s="306" t="s">
        <v>978</v>
      </c>
      <c r="E5" s="307" t="s">
        <v>938</v>
      </c>
      <c r="F5" s="559" t="s">
        <v>200</v>
      </c>
      <c r="G5" s="559" t="s">
        <v>199</v>
      </c>
      <c r="H5" s="559" t="s">
        <v>964</v>
      </c>
      <c r="I5" s="559" t="s">
        <v>965</v>
      </c>
      <c r="J5" s="559" t="s">
        <v>966</v>
      </c>
      <c r="K5" s="559" t="s">
        <v>967</v>
      </c>
      <c r="L5" s="559" t="s">
        <v>968</v>
      </c>
      <c r="M5" s="559" t="s">
        <v>969</v>
      </c>
      <c r="N5" s="307" t="s">
        <v>970</v>
      </c>
    </row>
    <row r="6" spans="1:16" ht="14.25" customHeight="1">
      <c r="A6" s="1009" t="s">
        <v>961</v>
      </c>
      <c r="B6" s="1009"/>
      <c r="C6" s="1009"/>
      <c r="D6" s="1009"/>
      <c r="E6" s="1009"/>
      <c r="F6" s="1009"/>
      <c r="G6" s="1009"/>
      <c r="H6" s="1009"/>
      <c r="I6" s="1009"/>
      <c r="J6" s="1009"/>
      <c r="K6" s="1009"/>
      <c r="L6" s="1009"/>
      <c r="M6" s="1009"/>
      <c r="N6" s="1009"/>
    </row>
    <row r="7" spans="1:16" ht="14.25" customHeight="1">
      <c r="A7" s="1008" t="s">
        <v>960</v>
      </c>
      <c r="B7" s="1008"/>
      <c r="C7" s="1008"/>
      <c r="D7" s="1008"/>
      <c r="E7" s="1008"/>
      <c r="F7" s="1008"/>
      <c r="G7" s="1008"/>
      <c r="H7" s="1008"/>
      <c r="I7" s="1008"/>
      <c r="J7" s="1008"/>
      <c r="K7" s="1008"/>
      <c r="L7" s="1008"/>
      <c r="M7" s="1008"/>
      <c r="N7" s="1008"/>
    </row>
    <row r="8" spans="1:16" s="310" customFormat="1" ht="14.25" customHeight="1">
      <c r="A8" s="308" t="s">
        <v>214</v>
      </c>
      <c r="B8" s="500">
        <v>1856</v>
      </c>
      <c r="C8" s="581">
        <v>1744</v>
      </c>
      <c r="D8" s="581">
        <v>284</v>
      </c>
      <c r="E8" s="664" t="s">
        <v>1431</v>
      </c>
      <c r="F8" s="664" t="s">
        <v>1432</v>
      </c>
      <c r="G8" s="664" t="s">
        <v>1433</v>
      </c>
      <c r="H8" s="664" t="s">
        <v>1434</v>
      </c>
      <c r="I8" s="664" t="s">
        <v>1435</v>
      </c>
      <c r="J8" s="664" t="s">
        <v>1436</v>
      </c>
      <c r="K8" s="664" t="s">
        <v>1437</v>
      </c>
      <c r="L8" s="664" t="s">
        <v>1438</v>
      </c>
      <c r="M8" s="664" t="s">
        <v>1439</v>
      </c>
      <c r="N8" s="665" t="s">
        <v>1440</v>
      </c>
    </row>
    <row r="9" spans="1:16" ht="14.25" customHeight="1">
      <c r="A9" s="311" t="s">
        <v>569</v>
      </c>
      <c r="B9" s="494"/>
      <c r="C9" s="494"/>
      <c r="D9" s="581"/>
      <c r="E9" s="494"/>
      <c r="F9" s="494"/>
      <c r="G9" s="494"/>
      <c r="H9" s="494"/>
      <c r="I9" s="494"/>
      <c r="J9" s="494"/>
      <c r="K9" s="494"/>
      <c r="L9" s="494"/>
      <c r="M9" s="494"/>
      <c r="N9" s="495"/>
    </row>
    <row r="10" spans="1:16" ht="14.25" customHeight="1">
      <c r="A10" s="309" t="s">
        <v>176</v>
      </c>
      <c r="B10" s="584" t="s">
        <v>1589</v>
      </c>
      <c r="C10" s="533" t="s">
        <v>1615</v>
      </c>
      <c r="D10" s="584" t="s">
        <v>1609</v>
      </c>
      <c r="E10" s="582" t="s">
        <v>1583</v>
      </c>
      <c r="F10" s="582" t="s">
        <v>1435</v>
      </c>
      <c r="G10" s="582" t="s">
        <v>1624</v>
      </c>
      <c r="H10" s="582" t="s">
        <v>1440</v>
      </c>
      <c r="I10" s="582" t="s">
        <v>1582</v>
      </c>
      <c r="J10" s="582" t="s">
        <v>1572</v>
      </c>
      <c r="K10" s="582" t="s">
        <v>1575</v>
      </c>
      <c r="L10" s="537" t="s">
        <v>556</v>
      </c>
      <c r="M10" s="537" t="s">
        <v>556</v>
      </c>
      <c r="N10" s="532" t="s">
        <v>556</v>
      </c>
    </row>
    <row r="11" spans="1:16" ht="14.25" customHeight="1">
      <c r="A11" s="309" t="s">
        <v>177</v>
      </c>
      <c r="B11" s="584" t="s">
        <v>1590</v>
      </c>
      <c r="C11" s="584" t="s">
        <v>1616</v>
      </c>
      <c r="D11" s="533" t="s">
        <v>1610</v>
      </c>
      <c r="E11" s="582" t="s">
        <v>1625</v>
      </c>
      <c r="F11" s="582" t="s">
        <v>1435</v>
      </c>
      <c r="G11" s="582" t="s">
        <v>1626</v>
      </c>
      <c r="H11" s="582" t="s">
        <v>1582</v>
      </c>
      <c r="I11" s="582" t="s">
        <v>1575</v>
      </c>
      <c r="J11" s="582" t="s">
        <v>1440</v>
      </c>
      <c r="K11" s="533" t="s">
        <v>1575</v>
      </c>
      <c r="L11" s="537" t="s">
        <v>1575</v>
      </c>
      <c r="M11" s="537" t="s">
        <v>556</v>
      </c>
      <c r="N11" s="532" t="s">
        <v>556</v>
      </c>
    </row>
    <row r="12" spans="1:16" ht="14.25" customHeight="1">
      <c r="A12" s="309" t="s">
        <v>178</v>
      </c>
      <c r="B12" s="584" t="s">
        <v>1494</v>
      </c>
      <c r="C12" s="533" t="s">
        <v>1568</v>
      </c>
      <c r="D12" s="533" t="s">
        <v>1571</v>
      </c>
      <c r="E12" s="582" t="s">
        <v>1436</v>
      </c>
      <c r="F12" s="582" t="s">
        <v>1611</v>
      </c>
      <c r="G12" s="582" t="s">
        <v>1437</v>
      </c>
      <c r="H12" s="582" t="s">
        <v>1440</v>
      </c>
      <c r="I12" s="537" t="s">
        <v>556</v>
      </c>
      <c r="J12" s="582" t="s">
        <v>1575</v>
      </c>
      <c r="K12" s="582" t="s">
        <v>1575</v>
      </c>
      <c r="L12" s="537" t="s">
        <v>556</v>
      </c>
      <c r="M12" s="537" t="s">
        <v>556</v>
      </c>
      <c r="N12" s="532" t="s">
        <v>556</v>
      </c>
    </row>
    <row r="13" spans="1:16" ht="14.25" customHeight="1">
      <c r="A13" s="309" t="s">
        <v>179</v>
      </c>
      <c r="B13" s="578" t="s">
        <v>1591</v>
      </c>
      <c r="C13" s="530" t="s">
        <v>1585</v>
      </c>
      <c r="D13" s="530" t="s">
        <v>1439</v>
      </c>
      <c r="E13" s="583" t="s">
        <v>1627</v>
      </c>
      <c r="F13" s="582" t="s">
        <v>1610</v>
      </c>
      <c r="G13" s="585" t="s">
        <v>1480</v>
      </c>
      <c r="H13" s="582" t="s">
        <v>1582</v>
      </c>
      <c r="I13" s="530" t="s">
        <v>1575</v>
      </c>
      <c r="J13" s="537" t="s">
        <v>556</v>
      </c>
      <c r="K13" s="537" t="s">
        <v>556</v>
      </c>
      <c r="L13" s="537" t="s">
        <v>556</v>
      </c>
      <c r="M13" s="537" t="s">
        <v>556</v>
      </c>
      <c r="N13" s="532" t="s">
        <v>556</v>
      </c>
    </row>
    <row r="14" spans="1:16" ht="14.25" customHeight="1">
      <c r="A14" s="309" t="s">
        <v>180</v>
      </c>
      <c r="B14" s="578" t="s">
        <v>1592</v>
      </c>
      <c r="C14" s="530" t="s">
        <v>1617</v>
      </c>
      <c r="D14" s="530" t="s">
        <v>1437</v>
      </c>
      <c r="E14" s="583" t="s">
        <v>1475</v>
      </c>
      <c r="F14" s="582" t="s">
        <v>1628</v>
      </c>
      <c r="G14" s="585" t="s">
        <v>1470</v>
      </c>
      <c r="H14" s="582" t="s">
        <v>1572</v>
      </c>
      <c r="I14" s="585" t="s">
        <v>1440</v>
      </c>
      <c r="J14" s="530" t="s">
        <v>1575</v>
      </c>
      <c r="K14" s="530" t="s">
        <v>1575</v>
      </c>
      <c r="L14" s="537" t="s">
        <v>1575</v>
      </c>
      <c r="M14" s="537" t="s">
        <v>556</v>
      </c>
      <c r="N14" s="530" t="s">
        <v>1575</v>
      </c>
    </row>
    <row r="15" spans="1:16" ht="14.25" customHeight="1">
      <c r="A15" s="309" t="s">
        <v>181</v>
      </c>
      <c r="B15" s="578" t="s">
        <v>1593</v>
      </c>
      <c r="C15" s="530" t="s">
        <v>1618</v>
      </c>
      <c r="D15" s="530" t="s">
        <v>1611</v>
      </c>
      <c r="E15" s="583" t="s">
        <v>1559</v>
      </c>
      <c r="F15" s="582" t="s">
        <v>1629</v>
      </c>
      <c r="G15" s="585" t="s">
        <v>1438</v>
      </c>
      <c r="H15" s="582" t="s">
        <v>1575</v>
      </c>
      <c r="I15" s="585" t="s">
        <v>1582</v>
      </c>
      <c r="J15" s="582" t="s">
        <v>1440</v>
      </c>
      <c r="K15" s="530" t="s">
        <v>1572</v>
      </c>
      <c r="L15" s="530" t="s">
        <v>556</v>
      </c>
      <c r="M15" s="530" t="s">
        <v>1575</v>
      </c>
      <c r="N15" s="532" t="s">
        <v>556</v>
      </c>
    </row>
    <row r="16" spans="1:16" ht="14.25" customHeight="1">
      <c r="A16" s="309" t="s">
        <v>182</v>
      </c>
      <c r="B16" s="578" t="s">
        <v>1594</v>
      </c>
      <c r="C16" s="530" t="s">
        <v>1619</v>
      </c>
      <c r="D16" s="530" t="s">
        <v>1612</v>
      </c>
      <c r="E16" s="583" t="s">
        <v>1605</v>
      </c>
      <c r="F16" s="582" t="s">
        <v>1526</v>
      </c>
      <c r="G16" s="585" t="s">
        <v>1629</v>
      </c>
      <c r="H16" s="582" t="s">
        <v>1418</v>
      </c>
      <c r="I16" s="585" t="s">
        <v>1575</v>
      </c>
      <c r="J16" s="582" t="s">
        <v>1582</v>
      </c>
      <c r="K16" s="585" t="s">
        <v>1575</v>
      </c>
      <c r="L16" s="582" t="s">
        <v>1575</v>
      </c>
      <c r="M16" s="585" t="s">
        <v>1575</v>
      </c>
      <c r="N16" s="532" t="s">
        <v>556</v>
      </c>
    </row>
    <row r="17" spans="1:14" ht="14.25" customHeight="1">
      <c r="A17" s="309" t="s">
        <v>183</v>
      </c>
      <c r="B17" s="578" t="s">
        <v>1595</v>
      </c>
      <c r="C17" s="530" t="s">
        <v>1603</v>
      </c>
      <c r="D17" s="530" t="s">
        <v>1478</v>
      </c>
      <c r="E17" s="583" t="s">
        <v>1630</v>
      </c>
      <c r="F17" s="582" t="s">
        <v>1580</v>
      </c>
      <c r="G17" s="585" t="s">
        <v>1528</v>
      </c>
      <c r="H17" s="582" t="s">
        <v>1572</v>
      </c>
      <c r="I17" s="585" t="s">
        <v>556</v>
      </c>
      <c r="J17" s="582" t="s">
        <v>1440</v>
      </c>
      <c r="K17" s="585" t="s">
        <v>1575</v>
      </c>
      <c r="L17" s="582" t="s">
        <v>1572</v>
      </c>
      <c r="M17" s="537" t="s">
        <v>556</v>
      </c>
      <c r="N17" s="532" t="s">
        <v>556</v>
      </c>
    </row>
    <row r="18" spans="1:14" ht="14.25" customHeight="1">
      <c r="A18" s="309" t="s">
        <v>184</v>
      </c>
      <c r="B18" s="578" t="s">
        <v>1596</v>
      </c>
      <c r="C18" s="530" t="s">
        <v>1598</v>
      </c>
      <c r="D18" s="530" t="s">
        <v>1613</v>
      </c>
      <c r="E18" s="583" t="s">
        <v>1435</v>
      </c>
      <c r="F18" s="582" t="s">
        <v>1609</v>
      </c>
      <c r="G18" s="585" t="s">
        <v>1631</v>
      </c>
      <c r="H18" s="582" t="s">
        <v>1439</v>
      </c>
      <c r="I18" s="537" t="s">
        <v>1572</v>
      </c>
      <c r="J18" s="582" t="s">
        <v>1575</v>
      </c>
      <c r="K18" s="537" t="s">
        <v>556</v>
      </c>
      <c r="L18" s="537" t="s">
        <v>556</v>
      </c>
      <c r="M18" s="537" t="s">
        <v>556</v>
      </c>
      <c r="N18" s="532" t="s">
        <v>556</v>
      </c>
    </row>
    <row r="19" spans="1:14" ht="14.25" customHeight="1">
      <c r="A19" s="309" t="s">
        <v>185</v>
      </c>
      <c r="B19" s="578" t="s">
        <v>1597</v>
      </c>
      <c r="C19" s="530" t="s">
        <v>1569</v>
      </c>
      <c r="D19" s="530" t="s">
        <v>1614</v>
      </c>
      <c r="E19" s="583" t="s">
        <v>1476</v>
      </c>
      <c r="F19" s="582" t="s">
        <v>1627</v>
      </c>
      <c r="G19" s="585" t="s">
        <v>1480</v>
      </c>
      <c r="H19" s="582" t="s">
        <v>1582</v>
      </c>
      <c r="I19" s="537" t="s">
        <v>1575</v>
      </c>
      <c r="J19" s="537" t="s">
        <v>556</v>
      </c>
      <c r="K19" s="537" t="s">
        <v>556</v>
      </c>
      <c r="L19" s="537" t="s">
        <v>556</v>
      </c>
      <c r="M19" s="537" t="s">
        <v>556</v>
      </c>
      <c r="N19" s="532" t="s">
        <v>556</v>
      </c>
    </row>
    <row r="20" spans="1:14" ht="14.25" customHeight="1">
      <c r="A20" s="309" t="s">
        <v>186</v>
      </c>
      <c r="B20" s="578" t="s">
        <v>1598</v>
      </c>
      <c r="C20" s="530" t="s">
        <v>1620</v>
      </c>
      <c r="D20" s="530" t="s">
        <v>1580</v>
      </c>
      <c r="E20" s="583" t="s">
        <v>1628</v>
      </c>
      <c r="F20" s="582" t="s">
        <v>1612</v>
      </c>
      <c r="G20" s="585" t="s">
        <v>1612</v>
      </c>
      <c r="H20" s="582" t="s">
        <v>1572</v>
      </c>
      <c r="I20" s="530" t="s">
        <v>1575</v>
      </c>
      <c r="J20" s="530" t="s">
        <v>1572</v>
      </c>
      <c r="K20" s="537" t="s">
        <v>556</v>
      </c>
      <c r="L20" s="537" t="s">
        <v>556</v>
      </c>
      <c r="M20" s="537" t="s">
        <v>556</v>
      </c>
      <c r="N20" s="532" t="s">
        <v>556</v>
      </c>
    </row>
    <row r="21" spans="1:14" ht="14.25" customHeight="1">
      <c r="A21" s="309" t="s">
        <v>187</v>
      </c>
      <c r="B21" s="578" t="s">
        <v>1481</v>
      </c>
      <c r="C21" s="530" t="s">
        <v>1621</v>
      </c>
      <c r="D21" s="530" t="s">
        <v>1583</v>
      </c>
      <c r="E21" s="583" t="s">
        <v>1632</v>
      </c>
      <c r="F21" s="582" t="s">
        <v>1633</v>
      </c>
      <c r="G21" s="585" t="s">
        <v>1602</v>
      </c>
      <c r="H21" s="582" t="s">
        <v>1480</v>
      </c>
      <c r="I21" s="585" t="s">
        <v>1614</v>
      </c>
      <c r="J21" s="582" t="s">
        <v>1480</v>
      </c>
      <c r="K21" s="530" t="s">
        <v>1440</v>
      </c>
      <c r="L21" s="530" t="s">
        <v>1574</v>
      </c>
      <c r="M21" s="530" t="s">
        <v>1440</v>
      </c>
      <c r="N21" s="530" t="s">
        <v>1582</v>
      </c>
    </row>
    <row r="22" spans="1:14" ht="14.25" customHeight="1">
      <c r="A22" s="309" t="s">
        <v>188</v>
      </c>
      <c r="B22" s="578" t="s">
        <v>1599</v>
      </c>
      <c r="C22" s="530" t="s">
        <v>1620</v>
      </c>
      <c r="D22" s="530" t="s">
        <v>1439</v>
      </c>
      <c r="E22" s="583" t="s">
        <v>1470</v>
      </c>
      <c r="F22" s="582" t="s">
        <v>1625</v>
      </c>
      <c r="G22" s="585" t="s">
        <v>1634</v>
      </c>
      <c r="H22" s="537" t="s">
        <v>1575</v>
      </c>
      <c r="I22" s="585" t="s">
        <v>1582</v>
      </c>
      <c r="J22" s="537" t="s">
        <v>1575</v>
      </c>
      <c r="K22" s="585" t="s">
        <v>1582</v>
      </c>
      <c r="L22" s="582" t="s">
        <v>1572</v>
      </c>
      <c r="M22" s="585" t="s">
        <v>556</v>
      </c>
      <c r="N22" s="532" t="s">
        <v>556</v>
      </c>
    </row>
    <row r="23" spans="1:14" ht="14.25" customHeight="1">
      <c r="A23" s="309" t="s">
        <v>189</v>
      </c>
      <c r="B23" s="578" t="s">
        <v>1595</v>
      </c>
      <c r="C23" s="530" t="s">
        <v>1597</v>
      </c>
      <c r="D23" s="530" t="s">
        <v>1571</v>
      </c>
      <c r="E23" s="583" t="s">
        <v>1631</v>
      </c>
      <c r="F23" s="582" t="s">
        <v>1628</v>
      </c>
      <c r="G23" s="585" t="s">
        <v>1609</v>
      </c>
      <c r="H23" s="582" t="s">
        <v>1572</v>
      </c>
      <c r="I23" s="585" t="s">
        <v>1575</v>
      </c>
      <c r="J23" s="537" t="s">
        <v>556</v>
      </c>
      <c r="K23" s="537" t="s">
        <v>556</v>
      </c>
      <c r="L23" s="537" t="s">
        <v>556</v>
      </c>
      <c r="M23" s="537" t="s">
        <v>556</v>
      </c>
      <c r="N23" s="532" t="s">
        <v>556</v>
      </c>
    </row>
    <row r="24" spans="1:14" ht="14.25" customHeight="1">
      <c r="A24" s="309" t="s">
        <v>190</v>
      </c>
      <c r="B24" s="578" t="s">
        <v>1600</v>
      </c>
      <c r="C24" s="530" t="s">
        <v>1622</v>
      </c>
      <c r="D24" s="530" t="s">
        <v>1609</v>
      </c>
      <c r="E24" s="583" t="s">
        <v>1564</v>
      </c>
      <c r="F24" s="582" t="s">
        <v>1635</v>
      </c>
      <c r="G24" s="585" t="s">
        <v>1628</v>
      </c>
      <c r="H24" s="582" t="s">
        <v>1439</v>
      </c>
      <c r="I24" s="585" t="s">
        <v>1572</v>
      </c>
      <c r="J24" s="530" t="s">
        <v>1572</v>
      </c>
      <c r="K24" s="530" t="s">
        <v>1572</v>
      </c>
      <c r="L24" s="537" t="s">
        <v>556</v>
      </c>
      <c r="M24" s="537" t="s">
        <v>556</v>
      </c>
      <c r="N24" s="532" t="s">
        <v>556</v>
      </c>
    </row>
    <row r="25" spans="1:14" ht="14.25" customHeight="1">
      <c r="A25" s="309" t="s">
        <v>191</v>
      </c>
      <c r="B25" s="578" t="s">
        <v>1601</v>
      </c>
      <c r="C25" s="530" t="s">
        <v>1623</v>
      </c>
      <c r="D25" s="530" t="s">
        <v>1480</v>
      </c>
      <c r="E25" s="583" t="s">
        <v>1475</v>
      </c>
      <c r="F25" s="582" t="s">
        <v>1628</v>
      </c>
      <c r="G25" s="585" t="s">
        <v>1609</v>
      </c>
      <c r="H25" s="582" t="s">
        <v>1572</v>
      </c>
      <c r="I25" s="585" t="s">
        <v>1572</v>
      </c>
      <c r="J25" s="582" t="s">
        <v>1582</v>
      </c>
      <c r="K25" s="537" t="s">
        <v>556</v>
      </c>
      <c r="L25" s="537" t="s">
        <v>556</v>
      </c>
      <c r="M25" s="537" t="s">
        <v>556</v>
      </c>
      <c r="N25" s="532" t="s">
        <v>556</v>
      </c>
    </row>
    <row r="26" spans="1:14" ht="8.25" customHeight="1">
      <c r="A26" s="534"/>
      <c r="B26" s="578"/>
      <c r="C26" s="328"/>
      <c r="D26" s="328"/>
      <c r="E26" s="585"/>
      <c r="F26" s="585"/>
      <c r="G26" s="585"/>
      <c r="H26" s="585"/>
      <c r="I26" s="585"/>
      <c r="J26" s="585"/>
      <c r="K26" s="579"/>
      <c r="L26" s="579"/>
      <c r="M26" s="579"/>
      <c r="N26" s="579"/>
    </row>
    <row r="27" spans="1:14" ht="14.25" customHeight="1">
      <c r="A27" s="1010" t="s">
        <v>963</v>
      </c>
      <c r="B27" s="1010"/>
      <c r="C27" s="1010"/>
      <c r="D27" s="1010"/>
      <c r="E27" s="1010"/>
      <c r="F27" s="1010"/>
      <c r="G27" s="1010"/>
      <c r="H27" s="1010"/>
      <c r="I27" s="1010"/>
      <c r="J27" s="1010"/>
      <c r="K27" s="1010"/>
      <c r="L27" s="1010"/>
      <c r="M27" s="1010"/>
      <c r="N27" s="1010"/>
    </row>
    <row r="28" spans="1:14" ht="14.25" customHeight="1">
      <c r="A28" s="1008" t="s">
        <v>962</v>
      </c>
      <c r="B28" s="1008"/>
      <c r="C28" s="1008"/>
      <c r="D28" s="1008"/>
      <c r="E28" s="1008"/>
      <c r="F28" s="1008"/>
      <c r="G28" s="1008"/>
      <c r="H28" s="1008"/>
      <c r="I28" s="1008"/>
      <c r="J28" s="1008"/>
      <c r="K28" s="1008"/>
      <c r="L28" s="1008"/>
      <c r="M28" s="1008"/>
      <c r="N28" s="1008"/>
    </row>
    <row r="29" spans="1:14" s="310" customFormat="1" ht="14.25" customHeight="1">
      <c r="A29" s="308" t="s">
        <v>214</v>
      </c>
      <c r="B29" s="500">
        <v>1856</v>
      </c>
      <c r="C29" s="581">
        <v>1845</v>
      </c>
      <c r="D29" s="581">
        <v>284</v>
      </c>
      <c r="E29" s="581" t="s">
        <v>1420</v>
      </c>
      <c r="F29" s="581" t="s">
        <v>1421</v>
      </c>
      <c r="G29" s="581" t="s">
        <v>1422</v>
      </c>
      <c r="H29" s="581" t="s">
        <v>1423</v>
      </c>
      <c r="I29" s="581" t="s">
        <v>1424</v>
      </c>
      <c r="J29" s="581" t="s">
        <v>1425</v>
      </c>
      <c r="K29" s="581" t="s">
        <v>1426</v>
      </c>
      <c r="L29" s="581" t="s">
        <v>1427</v>
      </c>
      <c r="M29" s="581" t="s">
        <v>1428</v>
      </c>
      <c r="N29" s="575" t="s">
        <v>1429</v>
      </c>
    </row>
    <row r="30" spans="1:14" ht="14.25" customHeight="1">
      <c r="A30" s="311" t="s">
        <v>569</v>
      </c>
      <c r="B30" s="494"/>
      <c r="C30" s="494"/>
      <c r="D30" s="581"/>
      <c r="E30" s="494"/>
      <c r="F30" s="494"/>
      <c r="G30" s="494"/>
      <c r="H30" s="494"/>
      <c r="I30" s="494"/>
      <c r="J30" s="494"/>
      <c r="K30" s="494"/>
      <c r="L30" s="494"/>
      <c r="M30" s="494"/>
      <c r="N30" s="495"/>
    </row>
    <row r="31" spans="1:14" ht="14.25" customHeight="1">
      <c r="A31" s="309" t="s">
        <v>176</v>
      </c>
      <c r="B31" s="584" t="s">
        <v>1589</v>
      </c>
      <c r="C31" s="582">
        <v>133</v>
      </c>
      <c r="D31" s="584" t="s">
        <v>1609</v>
      </c>
      <c r="E31" s="582" t="s">
        <v>1574</v>
      </c>
      <c r="F31" s="582" t="s">
        <v>1571</v>
      </c>
      <c r="G31" s="582" t="s">
        <v>1614</v>
      </c>
      <c r="H31" s="582" t="s">
        <v>1580</v>
      </c>
      <c r="I31" s="582" t="s">
        <v>1571</v>
      </c>
      <c r="J31" s="582" t="s">
        <v>1631</v>
      </c>
      <c r="K31" s="582" t="s">
        <v>1638</v>
      </c>
      <c r="L31" s="582" t="s">
        <v>1631</v>
      </c>
      <c r="M31" s="582" t="s">
        <v>1638</v>
      </c>
      <c r="N31" s="583" t="s">
        <v>1528</v>
      </c>
    </row>
    <row r="32" spans="1:14" ht="14.25" customHeight="1">
      <c r="A32" s="309" t="s">
        <v>177</v>
      </c>
      <c r="B32" s="584" t="s">
        <v>1590</v>
      </c>
      <c r="C32" s="533">
        <v>105</v>
      </c>
      <c r="D32" s="533" t="s">
        <v>1610</v>
      </c>
      <c r="E32" s="533" t="s">
        <v>1574</v>
      </c>
      <c r="F32" s="533" t="s">
        <v>1478</v>
      </c>
      <c r="G32" s="533" t="s">
        <v>1439</v>
      </c>
      <c r="H32" s="533" t="s">
        <v>1578</v>
      </c>
      <c r="I32" s="533" t="s">
        <v>1418</v>
      </c>
      <c r="J32" s="533" t="s">
        <v>1580</v>
      </c>
      <c r="K32" s="533" t="s">
        <v>1580</v>
      </c>
      <c r="L32" s="533" t="s">
        <v>1580</v>
      </c>
      <c r="M32" s="533" t="s">
        <v>1578</v>
      </c>
      <c r="N32" s="530" t="s">
        <v>1437</v>
      </c>
    </row>
    <row r="33" spans="1:14" ht="14.25" customHeight="1">
      <c r="A33" s="309" t="s">
        <v>178</v>
      </c>
      <c r="B33" s="584" t="s">
        <v>1494</v>
      </c>
      <c r="C33" s="533">
        <v>96</v>
      </c>
      <c r="D33" s="533" t="s">
        <v>1571</v>
      </c>
      <c r="E33" s="533" t="s">
        <v>1439</v>
      </c>
      <c r="F33" s="533" t="s">
        <v>1480</v>
      </c>
      <c r="G33" s="533" t="s">
        <v>1614</v>
      </c>
      <c r="H33" s="533" t="s">
        <v>1478</v>
      </c>
      <c r="I33" s="533" t="s">
        <v>1439</v>
      </c>
      <c r="J33" s="533" t="s">
        <v>1480</v>
      </c>
      <c r="K33" s="533" t="s">
        <v>1614</v>
      </c>
      <c r="L33" s="533" t="s">
        <v>1614</v>
      </c>
      <c r="M33" s="533" t="s">
        <v>1571</v>
      </c>
      <c r="N33" s="530" t="s">
        <v>1578</v>
      </c>
    </row>
    <row r="34" spans="1:14" ht="14.25" customHeight="1">
      <c r="A34" s="309" t="s">
        <v>179</v>
      </c>
      <c r="B34" s="578" t="s">
        <v>1591</v>
      </c>
      <c r="C34" s="530">
        <v>69</v>
      </c>
      <c r="D34" s="530" t="s">
        <v>1439</v>
      </c>
      <c r="E34" s="530" t="s">
        <v>1572</v>
      </c>
      <c r="F34" s="530" t="s">
        <v>1418</v>
      </c>
      <c r="G34" s="530" t="s">
        <v>1574</v>
      </c>
      <c r="H34" s="530" t="s">
        <v>1418</v>
      </c>
      <c r="I34" s="530" t="s">
        <v>1418</v>
      </c>
      <c r="J34" s="530" t="s">
        <v>1437</v>
      </c>
      <c r="K34" s="530" t="s">
        <v>1439</v>
      </c>
      <c r="L34" s="530" t="s">
        <v>1418</v>
      </c>
      <c r="M34" s="530" t="s">
        <v>1418</v>
      </c>
      <c r="N34" s="530" t="s">
        <v>1571</v>
      </c>
    </row>
    <row r="35" spans="1:14" ht="14.25" customHeight="1">
      <c r="A35" s="309" t="s">
        <v>180</v>
      </c>
      <c r="B35" s="578" t="s">
        <v>1592</v>
      </c>
      <c r="C35" s="530">
        <v>116</v>
      </c>
      <c r="D35" s="530" t="s">
        <v>1437</v>
      </c>
      <c r="E35" s="530" t="s">
        <v>1480</v>
      </c>
      <c r="F35" s="530" t="s">
        <v>1582</v>
      </c>
      <c r="G35" s="530" t="s">
        <v>1578</v>
      </c>
      <c r="H35" s="530" t="s">
        <v>1582</v>
      </c>
      <c r="I35" s="530" t="s">
        <v>1439</v>
      </c>
      <c r="J35" s="530" t="s">
        <v>1437</v>
      </c>
      <c r="K35" s="530" t="s">
        <v>1438</v>
      </c>
      <c r="L35" s="530" t="s">
        <v>1610</v>
      </c>
      <c r="M35" s="530" t="s">
        <v>1528</v>
      </c>
      <c r="N35" s="530" t="s">
        <v>1614</v>
      </c>
    </row>
    <row r="36" spans="1:14" ht="14.25" customHeight="1">
      <c r="A36" s="309" t="s">
        <v>181</v>
      </c>
      <c r="B36" s="578" t="s">
        <v>1593</v>
      </c>
      <c r="C36" s="530">
        <v>143</v>
      </c>
      <c r="D36" s="530" t="s">
        <v>1611</v>
      </c>
      <c r="E36" s="530" t="s">
        <v>1613</v>
      </c>
      <c r="F36" s="530" t="s">
        <v>1578</v>
      </c>
      <c r="G36" s="530" t="s">
        <v>1580</v>
      </c>
      <c r="H36" s="530" t="s">
        <v>1418</v>
      </c>
      <c r="I36" s="530" t="s">
        <v>1528</v>
      </c>
      <c r="J36" s="530" t="s">
        <v>1631</v>
      </c>
      <c r="K36" s="530" t="s">
        <v>1580</v>
      </c>
      <c r="L36" s="530" t="s">
        <v>1470</v>
      </c>
      <c r="M36" s="530" t="s">
        <v>1478</v>
      </c>
      <c r="N36" s="530" t="s">
        <v>1638</v>
      </c>
    </row>
    <row r="37" spans="1:14" ht="14.25" customHeight="1">
      <c r="A37" s="309" t="s">
        <v>182</v>
      </c>
      <c r="B37" s="578" t="s">
        <v>1594</v>
      </c>
      <c r="C37" s="530">
        <v>136</v>
      </c>
      <c r="D37" s="530" t="s">
        <v>1612</v>
      </c>
      <c r="E37" s="530" t="s">
        <v>1614</v>
      </c>
      <c r="F37" s="530" t="s">
        <v>1418</v>
      </c>
      <c r="G37" s="530" t="s">
        <v>1480</v>
      </c>
      <c r="H37" s="530" t="s">
        <v>1439</v>
      </c>
      <c r="I37" s="530" t="s">
        <v>1480</v>
      </c>
      <c r="J37" s="530" t="s">
        <v>1470</v>
      </c>
      <c r="K37" s="530" t="s">
        <v>1580</v>
      </c>
      <c r="L37" s="530" t="s">
        <v>1610</v>
      </c>
      <c r="M37" s="530" t="s">
        <v>1470</v>
      </c>
      <c r="N37" s="530" t="s">
        <v>1528</v>
      </c>
    </row>
    <row r="38" spans="1:14" ht="14.25" customHeight="1">
      <c r="A38" s="309" t="s">
        <v>183</v>
      </c>
      <c r="B38" s="578" t="s">
        <v>1595</v>
      </c>
      <c r="C38" s="530">
        <v>79</v>
      </c>
      <c r="D38" s="530" t="s">
        <v>1478</v>
      </c>
      <c r="E38" s="530" t="s">
        <v>1582</v>
      </c>
      <c r="F38" s="530" t="s">
        <v>1582</v>
      </c>
      <c r="G38" s="530" t="s">
        <v>1571</v>
      </c>
      <c r="H38" s="530" t="s">
        <v>1574</v>
      </c>
      <c r="I38" s="530" t="s">
        <v>1439</v>
      </c>
      <c r="J38" s="530" t="s">
        <v>1574</v>
      </c>
      <c r="K38" s="530" t="s">
        <v>1574</v>
      </c>
      <c r="L38" s="530" t="s">
        <v>1578</v>
      </c>
      <c r="M38" s="530" t="s">
        <v>1439</v>
      </c>
      <c r="N38" s="530" t="s">
        <v>1438</v>
      </c>
    </row>
    <row r="39" spans="1:14" ht="14.25" customHeight="1">
      <c r="A39" s="309" t="s">
        <v>184</v>
      </c>
      <c r="B39" s="578" t="s">
        <v>1596</v>
      </c>
      <c r="C39" s="530">
        <v>92</v>
      </c>
      <c r="D39" s="530" t="s">
        <v>1613</v>
      </c>
      <c r="E39" s="530" t="s">
        <v>1478</v>
      </c>
      <c r="F39" s="530" t="s">
        <v>1418</v>
      </c>
      <c r="G39" s="530" t="s">
        <v>1480</v>
      </c>
      <c r="H39" s="530" t="s">
        <v>1439</v>
      </c>
      <c r="I39" s="530" t="s">
        <v>1478</v>
      </c>
      <c r="J39" s="530" t="s">
        <v>1574</v>
      </c>
      <c r="K39" s="530" t="s">
        <v>1614</v>
      </c>
      <c r="L39" s="530" t="s">
        <v>1478</v>
      </c>
      <c r="M39" s="530" t="s">
        <v>1634</v>
      </c>
      <c r="N39" s="530" t="s">
        <v>1578</v>
      </c>
    </row>
    <row r="40" spans="1:14" ht="14.25" customHeight="1">
      <c r="A40" s="309" t="s">
        <v>185</v>
      </c>
      <c r="B40" s="578" t="s">
        <v>1597</v>
      </c>
      <c r="C40" s="530">
        <v>72</v>
      </c>
      <c r="D40" s="530" t="s">
        <v>1614</v>
      </c>
      <c r="E40" s="530" t="s">
        <v>1418</v>
      </c>
      <c r="F40" s="530" t="s">
        <v>1572</v>
      </c>
      <c r="G40" s="530" t="s">
        <v>1478</v>
      </c>
      <c r="H40" s="530" t="s">
        <v>1582</v>
      </c>
      <c r="I40" s="530" t="s">
        <v>1571</v>
      </c>
      <c r="J40" s="530" t="s">
        <v>1638</v>
      </c>
      <c r="K40" s="530" t="s">
        <v>1480</v>
      </c>
      <c r="L40" s="530" t="s">
        <v>1574</v>
      </c>
      <c r="M40" s="530" t="s">
        <v>1478</v>
      </c>
      <c r="N40" s="530" t="s">
        <v>1574</v>
      </c>
    </row>
    <row r="41" spans="1:14" ht="14.25" customHeight="1">
      <c r="A41" s="309" t="s">
        <v>186</v>
      </c>
      <c r="B41" s="578" t="s">
        <v>1598</v>
      </c>
      <c r="C41" s="530">
        <v>89</v>
      </c>
      <c r="D41" s="530" t="s">
        <v>1580</v>
      </c>
      <c r="E41" s="530" t="s">
        <v>1574</v>
      </c>
      <c r="F41" s="530" t="s">
        <v>1439</v>
      </c>
      <c r="G41" s="530" t="s">
        <v>1578</v>
      </c>
      <c r="H41" s="530" t="s">
        <v>1439</v>
      </c>
      <c r="I41" s="530" t="s">
        <v>1439</v>
      </c>
      <c r="J41" s="530" t="s">
        <v>1480</v>
      </c>
      <c r="K41" s="530" t="s">
        <v>1574</v>
      </c>
      <c r="L41" s="530" t="s">
        <v>1578</v>
      </c>
      <c r="M41" s="530" t="s">
        <v>1614</v>
      </c>
      <c r="N41" s="530" t="s">
        <v>1578</v>
      </c>
    </row>
    <row r="42" spans="1:14" ht="14.25" customHeight="1">
      <c r="A42" s="309" t="s">
        <v>187</v>
      </c>
      <c r="B42" s="578" t="s">
        <v>1481</v>
      </c>
      <c r="C42" s="530">
        <v>321</v>
      </c>
      <c r="D42" s="530" t="s">
        <v>1583</v>
      </c>
      <c r="E42" s="530" t="s">
        <v>1627</v>
      </c>
      <c r="F42" s="530" t="s">
        <v>1638</v>
      </c>
      <c r="G42" s="530" t="s">
        <v>1635</v>
      </c>
      <c r="H42" s="530" t="s">
        <v>1626</v>
      </c>
      <c r="I42" s="530" t="s">
        <v>1610</v>
      </c>
      <c r="J42" s="530" t="s">
        <v>1435</v>
      </c>
      <c r="K42" s="530" t="s">
        <v>1526</v>
      </c>
      <c r="L42" s="530" t="s">
        <v>1502</v>
      </c>
      <c r="M42" s="530" t="s">
        <v>1639</v>
      </c>
      <c r="N42" s="530" t="s">
        <v>1640</v>
      </c>
    </row>
    <row r="43" spans="1:14" ht="14.25" customHeight="1">
      <c r="A43" s="309" t="s">
        <v>188</v>
      </c>
      <c r="B43" s="578" t="s">
        <v>1599</v>
      </c>
      <c r="C43" s="530">
        <v>88</v>
      </c>
      <c r="D43" s="530" t="s">
        <v>1439</v>
      </c>
      <c r="E43" s="530" t="s">
        <v>604</v>
      </c>
      <c r="F43" s="530" t="s">
        <v>1439</v>
      </c>
      <c r="G43" s="530" t="s">
        <v>1440</v>
      </c>
      <c r="H43" s="530" t="s">
        <v>1440</v>
      </c>
      <c r="I43" s="530" t="s">
        <v>1418</v>
      </c>
      <c r="J43" s="530" t="s">
        <v>1438</v>
      </c>
      <c r="K43" s="530" t="s">
        <v>1578</v>
      </c>
      <c r="L43" s="530" t="s">
        <v>1610</v>
      </c>
      <c r="M43" s="530" t="s">
        <v>1574</v>
      </c>
      <c r="N43" s="530" t="s">
        <v>1580</v>
      </c>
    </row>
    <row r="44" spans="1:14" ht="14.25" customHeight="1">
      <c r="A44" s="309" t="s">
        <v>189</v>
      </c>
      <c r="B44" s="578" t="s">
        <v>1595</v>
      </c>
      <c r="C44" s="530">
        <v>78</v>
      </c>
      <c r="D44" s="530" t="s">
        <v>1571</v>
      </c>
      <c r="E44" s="530" t="s">
        <v>1478</v>
      </c>
      <c r="F44" s="530" t="s">
        <v>1572</v>
      </c>
      <c r="G44" s="530" t="s">
        <v>1439</v>
      </c>
      <c r="H44" s="530" t="s">
        <v>1572</v>
      </c>
      <c r="I44" s="530" t="s">
        <v>1439</v>
      </c>
      <c r="J44" s="530" t="s">
        <v>1580</v>
      </c>
      <c r="K44" s="530" t="s">
        <v>1574</v>
      </c>
      <c r="L44" s="530" t="s">
        <v>1480</v>
      </c>
      <c r="M44" s="530" t="s">
        <v>1610</v>
      </c>
      <c r="N44" s="530" t="s">
        <v>1418</v>
      </c>
    </row>
    <row r="45" spans="1:14" ht="14.25" customHeight="1">
      <c r="A45" s="309" t="s">
        <v>190</v>
      </c>
      <c r="B45" s="578" t="s">
        <v>1600</v>
      </c>
      <c r="C45" s="530">
        <v>136</v>
      </c>
      <c r="D45" s="530" t="s">
        <v>1609</v>
      </c>
      <c r="E45" s="530" t="s">
        <v>1578</v>
      </c>
      <c r="F45" s="530" t="s">
        <v>1574</v>
      </c>
      <c r="G45" s="530" t="s">
        <v>1571</v>
      </c>
      <c r="H45" s="530" t="s">
        <v>1480</v>
      </c>
      <c r="I45" s="530" t="s">
        <v>1571</v>
      </c>
      <c r="J45" s="530" t="s">
        <v>1631</v>
      </c>
      <c r="K45" s="530" t="s">
        <v>1438</v>
      </c>
      <c r="L45" s="530" t="s">
        <v>1438</v>
      </c>
      <c r="M45" s="530" t="s">
        <v>1437</v>
      </c>
      <c r="N45" s="530" t="s">
        <v>1631</v>
      </c>
    </row>
    <row r="46" spans="1:14" ht="14.25" customHeight="1">
      <c r="A46" s="309" t="s">
        <v>191</v>
      </c>
      <c r="B46" s="578" t="s">
        <v>1601</v>
      </c>
      <c r="C46" s="530">
        <v>112</v>
      </c>
      <c r="D46" s="530" t="s">
        <v>1480</v>
      </c>
      <c r="E46" s="530" t="s">
        <v>1578</v>
      </c>
      <c r="F46" s="530" t="s">
        <v>1571</v>
      </c>
      <c r="G46" s="530" t="s">
        <v>1580</v>
      </c>
      <c r="H46" s="530" t="s">
        <v>1478</v>
      </c>
      <c r="I46" s="530" t="s">
        <v>1638</v>
      </c>
      <c r="J46" s="530" t="s">
        <v>1610</v>
      </c>
      <c r="K46" s="530" t="s">
        <v>1614</v>
      </c>
      <c r="L46" s="530" t="s">
        <v>1478</v>
      </c>
      <c r="M46" s="530" t="s">
        <v>1571</v>
      </c>
      <c r="N46" s="530" t="s">
        <v>1528</v>
      </c>
    </row>
    <row r="47" spans="1:14" ht="5.0999999999999996" customHeight="1"/>
    <row r="48" spans="1:14" ht="14.25" customHeight="1">
      <c r="A48" s="662" t="s">
        <v>1276</v>
      </c>
    </row>
    <row r="49" spans="1:1" ht="14.25" customHeight="1">
      <c r="A49" s="543" t="s">
        <v>940</v>
      </c>
    </row>
  </sheetData>
  <sortState ref="E50:G65">
    <sortCondition ref="E50"/>
  </sortState>
  <customSheetViews>
    <customSheetView guid="{17A61E15-CB34-4E45-B54C-4890B27A542F}" showGridLines="0">
      <pane ySplit="7" topLeftCell="A8" activePane="bottomLeft" state="frozen"/>
      <selection pane="bottomLeft"/>
      <pageMargins left="0.75" right="0.75" top="1" bottom="1" header="0.5" footer="0.5"/>
      <pageSetup paperSize="9" orientation="portrait" r:id="rId1"/>
      <headerFooter alignWithMargins="0"/>
    </customSheetView>
  </customSheetViews>
  <mergeCells count="7">
    <mergeCell ref="A28:N28"/>
    <mergeCell ref="A6:N6"/>
    <mergeCell ref="A27:N27"/>
    <mergeCell ref="E4:N4"/>
    <mergeCell ref="A4:A5"/>
    <mergeCell ref="B4:D4"/>
    <mergeCell ref="A7:N7"/>
  </mergeCells>
  <phoneticPr fontId="6" type="noConversion"/>
  <hyperlinks>
    <hyperlink ref="P1" location="'Spis tablic_Contents'!A1" display="&lt; POWRÓT"/>
    <hyperlink ref="P2" location="'Spis tablic_Contents'!A1" display="&lt; BACK"/>
  </hyperlinks>
  <pageMargins left="0.75" right="0.75" top="1" bottom="1" header="0.5" footer="0.5"/>
  <pageSetup paperSize="9" scale="57" orientation="landscape" r:id="rId2"/>
  <headerFooter alignWithMargins="0"/>
  <ignoredErrors>
    <ignoredError sqref="B10:N25 E8:N8 E29:N29 B31:N46"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4"/>
  <sheetViews>
    <sheetView showGridLines="0" zoomScaleNormal="100" workbookViewId="0">
      <selection activeCell="H28" sqref="H28"/>
    </sheetView>
  </sheetViews>
  <sheetFormatPr defaultColWidth="9.140625" defaultRowHeight="12"/>
  <cols>
    <col min="1" max="1" width="24.42578125" style="10" customWidth="1"/>
    <col min="2" max="11" width="11" style="10" customWidth="1"/>
    <col min="12" max="12" width="9.140625" style="10"/>
    <col min="13" max="13" width="10.140625" style="10" customWidth="1"/>
    <col min="14" max="16384" width="9.140625" style="10"/>
  </cols>
  <sheetData>
    <row r="1" spans="1:14" s="344" customFormat="1" ht="14.25" customHeight="1">
      <c r="A1" s="345" t="s">
        <v>1646</v>
      </c>
      <c r="B1" s="345"/>
      <c r="C1" s="345"/>
      <c r="D1" s="345"/>
      <c r="E1" s="345"/>
      <c r="F1" s="345"/>
      <c r="G1" s="345"/>
      <c r="H1" s="345"/>
      <c r="I1" s="345"/>
      <c r="J1" s="345"/>
      <c r="K1" s="345"/>
      <c r="M1" s="204" t="s">
        <v>502</v>
      </c>
      <c r="N1" s="205"/>
    </row>
    <row r="2" spans="1:14" s="165" customFormat="1" ht="14.25" customHeight="1">
      <c r="A2" s="438" t="s">
        <v>1647</v>
      </c>
      <c r="B2" s="321"/>
      <c r="C2" s="321"/>
      <c r="D2" s="321"/>
      <c r="E2" s="321"/>
      <c r="F2" s="321"/>
      <c r="G2" s="321"/>
      <c r="H2" s="321"/>
      <c r="I2" s="321"/>
      <c r="J2" s="321"/>
      <c r="K2" s="321"/>
      <c r="M2" s="65" t="s">
        <v>503</v>
      </c>
      <c r="N2" s="62"/>
    </row>
    <row r="3" spans="1:14" ht="6" customHeight="1">
      <c r="A3" s="166"/>
      <c r="B3" s="312"/>
      <c r="C3" s="312"/>
      <c r="D3" s="312"/>
      <c r="E3" s="312"/>
      <c r="F3" s="312"/>
      <c r="G3" s="312"/>
      <c r="H3" s="312"/>
      <c r="I3" s="312"/>
      <c r="J3" s="312"/>
      <c r="K3" s="312"/>
    </row>
    <row r="4" spans="1:14" ht="46.5" customHeight="1">
      <c r="A4" s="1002" t="s">
        <v>917</v>
      </c>
      <c r="B4" s="1004" t="s">
        <v>971</v>
      </c>
      <c r="C4" s="1006"/>
      <c r="D4" s="1006"/>
      <c r="E4" s="1005"/>
      <c r="F4" s="1004" t="s">
        <v>972</v>
      </c>
      <c r="G4" s="1006"/>
      <c r="H4" s="1006"/>
      <c r="I4" s="1006"/>
      <c r="J4" s="1006"/>
      <c r="K4" s="1006"/>
    </row>
    <row r="5" spans="1:14" ht="53.25" customHeight="1">
      <c r="A5" s="1011"/>
      <c r="B5" s="999" t="s">
        <v>951</v>
      </c>
      <c r="C5" s="1001" t="s">
        <v>973</v>
      </c>
      <c r="D5" s="997"/>
      <c r="E5" s="1002"/>
      <c r="F5" s="1001" t="s">
        <v>974</v>
      </c>
      <c r="G5" s="997"/>
      <c r="H5" s="1002"/>
      <c r="I5" s="1004" t="s">
        <v>975</v>
      </c>
      <c r="J5" s="1006"/>
      <c r="K5" s="1006"/>
    </row>
    <row r="6" spans="1:14" s="107" customFormat="1" ht="46.5" customHeight="1">
      <c r="A6" s="1011"/>
      <c r="B6" s="1000"/>
      <c r="C6" s="282" t="s">
        <v>976</v>
      </c>
      <c r="D6" s="282" t="s">
        <v>0</v>
      </c>
      <c r="E6" s="282" t="s">
        <v>977</v>
      </c>
      <c r="F6" s="282" t="s">
        <v>976</v>
      </c>
      <c r="G6" s="282" t="s">
        <v>0</v>
      </c>
      <c r="H6" s="282" t="s">
        <v>977</v>
      </c>
      <c r="I6" s="282" t="s">
        <v>976</v>
      </c>
      <c r="J6" s="282" t="s">
        <v>0</v>
      </c>
      <c r="K6" s="291" t="s">
        <v>977</v>
      </c>
      <c r="L6" s="10"/>
    </row>
    <row r="7" spans="1:14" ht="14.25" customHeight="1">
      <c r="A7" s="313" t="s">
        <v>214</v>
      </c>
      <c r="B7" s="574">
        <v>36196</v>
      </c>
      <c r="C7" s="575">
        <v>34842</v>
      </c>
      <c r="D7" s="575">
        <v>932</v>
      </c>
      <c r="E7" s="575">
        <v>422</v>
      </c>
      <c r="F7" s="561">
        <v>9.5</v>
      </c>
      <c r="G7" s="561">
        <v>4.5999999999999996</v>
      </c>
      <c r="H7" s="561">
        <v>7.1</v>
      </c>
      <c r="I7" s="561">
        <v>23745.1</v>
      </c>
      <c r="J7" s="561">
        <v>26326.799999999999</v>
      </c>
      <c r="K7" s="561">
        <v>135950.29999999999</v>
      </c>
    </row>
    <row r="8" spans="1:14" ht="14.25" customHeight="1">
      <c r="A8" s="174" t="s">
        <v>569</v>
      </c>
      <c r="B8" s="512"/>
      <c r="C8" s="512"/>
      <c r="D8" s="512"/>
      <c r="E8" s="530"/>
      <c r="F8" s="219"/>
      <c r="G8" s="219"/>
      <c r="H8" s="219"/>
      <c r="I8" s="219"/>
      <c r="J8" s="219"/>
      <c r="K8" s="219"/>
    </row>
    <row r="9" spans="1:14" s="24" customFormat="1" ht="14.25" customHeight="1">
      <c r="A9" s="285" t="s">
        <v>176</v>
      </c>
      <c r="B9" s="567">
        <v>3344</v>
      </c>
      <c r="C9" s="567">
        <v>3275</v>
      </c>
      <c r="D9" s="567">
        <v>40</v>
      </c>
      <c r="E9" s="532">
        <v>29</v>
      </c>
      <c r="F9" s="219">
        <v>0.5</v>
      </c>
      <c r="G9" s="219">
        <v>0.1</v>
      </c>
      <c r="H9" s="219">
        <v>0.4</v>
      </c>
      <c r="I9" s="219">
        <v>1007.8</v>
      </c>
      <c r="J9" s="219">
        <v>971.5</v>
      </c>
      <c r="K9" s="219">
        <v>8346.7000000000007</v>
      </c>
      <c r="L9" s="10"/>
    </row>
    <row r="10" spans="1:14" s="24" customFormat="1" ht="14.25" customHeight="1">
      <c r="A10" s="285" t="s">
        <v>177</v>
      </c>
      <c r="B10" s="532">
        <v>2299</v>
      </c>
      <c r="C10" s="532">
        <v>2228</v>
      </c>
      <c r="D10" s="532">
        <v>56</v>
      </c>
      <c r="E10" s="532">
        <v>15</v>
      </c>
      <c r="F10" s="219">
        <v>0.7</v>
      </c>
      <c r="G10" s="219">
        <v>0.7</v>
      </c>
      <c r="H10" s="219">
        <v>0.3</v>
      </c>
      <c r="I10" s="219">
        <v>2172</v>
      </c>
      <c r="J10" s="219">
        <v>5531.2</v>
      </c>
      <c r="K10" s="219">
        <v>2217.9</v>
      </c>
      <c r="L10" s="10"/>
    </row>
    <row r="11" spans="1:14" s="24" customFormat="1" ht="14.25" customHeight="1">
      <c r="A11" s="285" t="s">
        <v>178</v>
      </c>
      <c r="B11" s="532">
        <v>1480</v>
      </c>
      <c r="C11" s="532">
        <v>1428</v>
      </c>
      <c r="D11" s="532">
        <v>38</v>
      </c>
      <c r="E11" s="532">
        <v>14</v>
      </c>
      <c r="F11" s="219">
        <v>0.6</v>
      </c>
      <c r="G11" s="219">
        <v>0.4</v>
      </c>
      <c r="H11" s="219">
        <v>0.3</v>
      </c>
      <c r="I11" s="219">
        <v>1623.1</v>
      </c>
      <c r="J11" s="219">
        <v>1814</v>
      </c>
      <c r="K11" s="219">
        <v>1501.3</v>
      </c>
      <c r="L11" s="10"/>
    </row>
    <row r="12" spans="1:14" s="24" customFormat="1" ht="14.25" customHeight="1">
      <c r="A12" s="285" t="s">
        <v>179</v>
      </c>
      <c r="B12" s="532">
        <v>1221</v>
      </c>
      <c r="C12" s="532">
        <v>1192</v>
      </c>
      <c r="D12" s="532">
        <v>16</v>
      </c>
      <c r="E12" s="532">
        <v>13</v>
      </c>
      <c r="F12" s="219">
        <v>0.3</v>
      </c>
      <c r="G12" s="219">
        <v>0.1</v>
      </c>
      <c r="H12" s="219">
        <v>0.2</v>
      </c>
      <c r="I12" s="219">
        <v>1551.6</v>
      </c>
      <c r="J12" s="219">
        <v>282</v>
      </c>
      <c r="K12" s="219">
        <v>218.3</v>
      </c>
      <c r="L12" s="10"/>
    </row>
    <row r="13" spans="1:14" s="24" customFormat="1" ht="14.25" customHeight="1">
      <c r="A13" s="285" t="s">
        <v>180</v>
      </c>
      <c r="B13" s="532">
        <v>2216</v>
      </c>
      <c r="C13" s="532">
        <v>2176</v>
      </c>
      <c r="D13" s="532">
        <v>23</v>
      </c>
      <c r="E13" s="532">
        <v>17</v>
      </c>
      <c r="F13" s="219">
        <v>0.5</v>
      </c>
      <c r="G13" s="219">
        <v>0.2</v>
      </c>
      <c r="H13" s="219">
        <v>0.9</v>
      </c>
      <c r="I13" s="219">
        <v>756.9</v>
      </c>
      <c r="J13" s="219">
        <v>608.29999999999995</v>
      </c>
      <c r="K13" s="219">
        <v>34180.300000000003</v>
      </c>
      <c r="L13" s="10"/>
    </row>
    <row r="14" spans="1:14" s="24" customFormat="1" ht="14.25" customHeight="1">
      <c r="A14" s="285" t="s">
        <v>181</v>
      </c>
      <c r="B14" s="532">
        <v>3280</v>
      </c>
      <c r="C14" s="532">
        <v>3188</v>
      </c>
      <c r="D14" s="532">
        <v>70</v>
      </c>
      <c r="E14" s="532">
        <v>22</v>
      </c>
      <c r="F14" s="219">
        <v>0.6</v>
      </c>
      <c r="G14" s="219">
        <v>0.1</v>
      </c>
      <c r="H14" s="219">
        <v>0.3</v>
      </c>
      <c r="I14" s="219">
        <v>1237.5999999999999</v>
      </c>
      <c r="J14" s="219">
        <v>1469.6</v>
      </c>
      <c r="K14" s="219">
        <v>4293.7</v>
      </c>
      <c r="L14" s="10"/>
    </row>
    <row r="15" spans="1:14" s="24" customFormat="1" ht="14.25" customHeight="1">
      <c r="A15" s="285" t="s">
        <v>182</v>
      </c>
      <c r="B15" s="532">
        <v>1627</v>
      </c>
      <c r="C15" s="532">
        <v>1541</v>
      </c>
      <c r="D15" s="532">
        <v>60</v>
      </c>
      <c r="E15" s="532">
        <v>26</v>
      </c>
      <c r="F15" s="219">
        <v>0.6</v>
      </c>
      <c r="G15" s="219">
        <v>0.6</v>
      </c>
      <c r="H15" s="219">
        <v>1</v>
      </c>
      <c r="I15" s="219">
        <v>3133.4</v>
      </c>
      <c r="J15" s="219">
        <v>4047.7</v>
      </c>
      <c r="K15" s="219">
        <v>23431.5</v>
      </c>
      <c r="L15" s="10"/>
    </row>
    <row r="16" spans="1:14" s="24" customFormat="1" ht="14.25" customHeight="1">
      <c r="A16" s="285" t="s">
        <v>183</v>
      </c>
      <c r="B16" s="532">
        <v>1864</v>
      </c>
      <c r="C16" s="532">
        <v>1784</v>
      </c>
      <c r="D16" s="532">
        <v>60</v>
      </c>
      <c r="E16" s="532">
        <v>20</v>
      </c>
      <c r="F16" s="219">
        <v>0.6</v>
      </c>
      <c r="G16" s="219">
        <v>0.2</v>
      </c>
      <c r="H16" s="219">
        <v>0.3</v>
      </c>
      <c r="I16" s="219">
        <v>1643.3</v>
      </c>
      <c r="J16" s="219">
        <v>1184</v>
      </c>
      <c r="K16" s="219">
        <v>13444.2</v>
      </c>
      <c r="L16" s="10"/>
    </row>
    <row r="17" spans="1:12" s="24" customFormat="1" ht="14.25" customHeight="1">
      <c r="A17" s="285" t="s">
        <v>184</v>
      </c>
      <c r="B17" s="532">
        <v>3768</v>
      </c>
      <c r="C17" s="532">
        <v>3682</v>
      </c>
      <c r="D17" s="532">
        <v>51</v>
      </c>
      <c r="E17" s="532">
        <v>35</v>
      </c>
      <c r="F17" s="219">
        <v>0.5</v>
      </c>
      <c r="G17" s="219">
        <v>0.2</v>
      </c>
      <c r="H17" s="219">
        <v>0.1</v>
      </c>
      <c r="I17" s="219">
        <v>1555.4</v>
      </c>
      <c r="J17" s="219">
        <v>574.1</v>
      </c>
      <c r="K17" s="219">
        <v>384.6</v>
      </c>
      <c r="L17" s="10"/>
    </row>
    <row r="18" spans="1:12" s="24" customFormat="1" ht="14.25" customHeight="1">
      <c r="A18" s="285" t="s">
        <v>185</v>
      </c>
      <c r="B18" s="532">
        <v>561</v>
      </c>
      <c r="C18" s="532">
        <v>539</v>
      </c>
      <c r="D18" s="532">
        <v>18</v>
      </c>
      <c r="E18" s="532">
        <v>4</v>
      </c>
      <c r="F18" s="219">
        <v>0.4</v>
      </c>
      <c r="G18" s="219">
        <v>0.1</v>
      </c>
      <c r="H18" s="219">
        <v>0.1</v>
      </c>
      <c r="I18" s="219">
        <v>1063.3</v>
      </c>
      <c r="J18" s="219">
        <v>184</v>
      </c>
      <c r="K18" s="219">
        <v>806.9</v>
      </c>
      <c r="L18" s="10"/>
    </row>
    <row r="19" spans="1:12" s="24" customFormat="1" ht="14.25" customHeight="1">
      <c r="A19" s="285" t="s">
        <v>186</v>
      </c>
      <c r="B19" s="532">
        <v>1420</v>
      </c>
      <c r="C19" s="532">
        <v>1301</v>
      </c>
      <c r="D19" s="532">
        <v>107</v>
      </c>
      <c r="E19" s="532">
        <v>12</v>
      </c>
      <c r="F19" s="219">
        <v>0.2</v>
      </c>
      <c r="G19" s="219">
        <v>0.1</v>
      </c>
      <c r="H19" s="219">
        <v>0.3</v>
      </c>
      <c r="I19" s="219">
        <v>776</v>
      </c>
      <c r="J19" s="219">
        <v>2000.1</v>
      </c>
      <c r="K19" s="219">
        <v>3744.8</v>
      </c>
      <c r="L19" s="10"/>
    </row>
    <row r="20" spans="1:12" s="24" customFormat="1" ht="14.25" customHeight="1">
      <c r="A20" s="285" t="s">
        <v>187</v>
      </c>
      <c r="B20" s="532">
        <v>5706</v>
      </c>
      <c r="C20" s="532">
        <v>5478</v>
      </c>
      <c r="D20" s="532">
        <v>158</v>
      </c>
      <c r="E20" s="532">
        <v>70</v>
      </c>
      <c r="F20" s="219">
        <v>1.7</v>
      </c>
      <c r="G20" s="219">
        <v>0.8</v>
      </c>
      <c r="H20" s="219">
        <v>1.4</v>
      </c>
      <c r="I20" s="219">
        <v>2488.5</v>
      </c>
      <c r="J20" s="219">
        <v>3635.9</v>
      </c>
      <c r="K20" s="219">
        <v>22993.3</v>
      </c>
      <c r="L20" s="10"/>
    </row>
    <row r="21" spans="1:12" s="24" customFormat="1" ht="14.25" customHeight="1">
      <c r="A21" s="285" t="s">
        <v>188</v>
      </c>
      <c r="B21" s="532">
        <v>1573</v>
      </c>
      <c r="C21" s="532">
        <v>1449</v>
      </c>
      <c r="D21" s="532">
        <v>112</v>
      </c>
      <c r="E21" s="532">
        <v>12</v>
      </c>
      <c r="F21" s="219">
        <v>0.5</v>
      </c>
      <c r="G21" s="219">
        <v>0.4</v>
      </c>
      <c r="H21" s="219">
        <v>0.5</v>
      </c>
      <c r="I21" s="219">
        <v>760.9</v>
      </c>
      <c r="J21" s="219">
        <v>2412.8000000000002</v>
      </c>
      <c r="K21" s="219">
        <v>8022</v>
      </c>
      <c r="L21" s="10"/>
    </row>
    <row r="22" spans="1:12" s="24" customFormat="1" ht="14.25" customHeight="1">
      <c r="A22" s="285" t="s">
        <v>189</v>
      </c>
      <c r="B22" s="532">
        <v>884</v>
      </c>
      <c r="C22" s="532">
        <v>859</v>
      </c>
      <c r="D22" s="532">
        <v>21</v>
      </c>
      <c r="E22" s="532">
        <v>4</v>
      </c>
      <c r="F22" s="219">
        <v>0.3</v>
      </c>
      <c r="G22" s="219">
        <v>0.2</v>
      </c>
      <c r="H22" s="219">
        <v>0.1</v>
      </c>
      <c r="I22" s="219">
        <v>590.79999999999995</v>
      </c>
      <c r="J22" s="219">
        <v>594.1</v>
      </c>
      <c r="K22" s="219">
        <v>346.5</v>
      </c>
      <c r="L22" s="10"/>
    </row>
    <row r="23" spans="1:12" s="24" customFormat="1" ht="14.25" customHeight="1">
      <c r="A23" s="285" t="s">
        <v>190</v>
      </c>
      <c r="B23" s="532">
        <v>3053</v>
      </c>
      <c r="C23" s="532">
        <v>2887</v>
      </c>
      <c r="D23" s="532">
        <v>55</v>
      </c>
      <c r="E23" s="532">
        <v>111</v>
      </c>
      <c r="F23" s="219">
        <v>0.8</v>
      </c>
      <c r="G23" s="219">
        <v>0.2</v>
      </c>
      <c r="H23" s="219">
        <v>0.7</v>
      </c>
      <c r="I23" s="219">
        <v>1554.4</v>
      </c>
      <c r="J23" s="219">
        <v>649.4</v>
      </c>
      <c r="K23" s="219">
        <v>7460.8</v>
      </c>
      <c r="L23" s="10"/>
    </row>
    <row r="24" spans="1:12" s="24" customFormat="1" ht="14.25" customHeight="1">
      <c r="A24" s="285" t="s">
        <v>191</v>
      </c>
      <c r="B24" s="532">
        <v>1900</v>
      </c>
      <c r="C24" s="532">
        <v>1835</v>
      </c>
      <c r="D24" s="532">
        <v>47</v>
      </c>
      <c r="E24" s="532">
        <v>18</v>
      </c>
      <c r="F24" s="219">
        <v>0.8</v>
      </c>
      <c r="G24" s="219">
        <v>0.2</v>
      </c>
      <c r="H24" s="219">
        <v>0.3</v>
      </c>
      <c r="I24" s="219">
        <v>1830</v>
      </c>
      <c r="J24" s="219">
        <v>368</v>
      </c>
      <c r="K24" s="219">
        <v>4557.5</v>
      </c>
      <c r="L24" s="10"/>
    </row>
    <row r="25" spans="1:12" ht="14.25" customHeight="1">
      <c r="A25" s="286"/>
      <c r="B25" s="762"/>
      <c r="C25" s="762"/>
      <c r="D25" s="762"/>
      <c r="E25" s="762"/>
      <c r="F25" s="762"/>
      <c r="G25" s="762"/>
      <c r="H25" s="762"/>
      <c r="I25" s="762"/>
      <c r="J25" s="762"/>
      <c r="K25" s="762"/>
    </row>
    <row r="26" spans="1:12">
      <c r="A26" s="7"/>
      <c r="B26" s="289"/>
      <c r="C26" s="289"/>
      <c r="D26" s="289"/>
      <c r="E26" s="289"/>
      <c r="F26" s="289"/>
      <c r="G26" s="289"/>
      <c r="H26" s="289"/>
      <c r="I26" s="289"/>
      <c r="J26" s="289"/>
      <c r="K26" s="289"/>
    </row>
    <row r="27" spans="1:12">
      <c r="A27" s="7"/>
      <c r="B27" s="7"/>
      <c r="C27" s="7"/>
      <c r="D27" s="7"/>
      <c r="E27" s="7"/>
      <c r="F27" s="7"/>
      <c r="G27" s="7"/>
      <c r="H27" s="7"/>
      <c r="I27" s="7"/>
      <c r="J27" s="7"/>
      <c r="K27" s="7"/>
    </row>
    <row r="28" spans="1:12">
      <c r="A28" s="7"/>
      <c r="B28" s="7"/>
      <c r="C28" s="7"/>
      <c r="D28" s="7"/>
      <c r="E28" s="7"/>
      <c r="F28" s="7"/>
      <c r="G28" s="7"/>
      <c r="H28" s="7"/>
      <c r="I28" s="7"/>
      <c r="J28" s="7"/>
      <c r="K28" s="7"/>
    </row>
    <row r="29" spans="1:12">
      <c r="A29" s="7"/>
      <c r="B29" s="7"/>
      <c r="C29" s="7"/>
      <c r="D29" s="7"/>
      <c r="E29" s="7"/>
      <c r="F29" s="7"/>
      <c r="G29" s="7"/>
      <c r="H29" s="7"/>
      <c r="I29" s="7"/>
      <c r="J29" s="7"/>
      <c r="K29" s="7"/>
    </row>
    <row r="30" spans="1:12">
      <c r="A30" s="7"/>
      <c r="B30" s="7"/>
      <c r="C30" s="7"/>
      <c r="D30" s="7"/>
      <c r="E30" s="7"/>
      <c r="F30" s="7"/>
      <c r="G30" s="7"/>
      <c r="H30" s="7"/>
      <c r="I30" s="7"/>
      <c r="J30" s="7"/>
      <c r="K30" s="7"/>
    </row>
    <row r="31" spans="1:12">
      <c r="A31" s="7"/>
      <c r="B31" s="7"/>
      <c r="C31" s="7"/>
      <c r="D31" s="7"/>
      <c r="E31" s="7"/>
      <c r="F31" s="7"/>
      <c r="G31" s="7"/>
      <c r="H31" s="7"/>
      <c r="I31" s="7"/>
      <c r="J31" s="7"/>
      <c r="K31" s="7"/>
    </row>
    <row r="32" spans="1:12">
      <c r="A32" s="7"/>
      <c r="B32" s="7"/>
      <c r="C32" s="7"/>
      <c r="D32" s="7"/>
      <c r="E32" s="7"/>
      <c r="F32" s="7"/>
      <c r="G32" s="7"/>
      <c r="H32" s="7"/>
      <c r="I32" s="7"/>
      <c r="J32" s="7"/>
      <c r="K32" s="7"/>
    </row>
    <row r="33" spans="1:11">
      <c r="A33" s="7"/>
      <c r="B33" s="7"/>
      <c r="C33" s="7"/>
      <c r="D33" s="7"/>
      <c r="E33" s="7"/>
      <c r="F33" s="7"/>
      <c r="G33" s="7"/>
      <c r="H33" s="7"/>
      <c r="I33" s="7"/>
      <c r="J33" s="7"/>
      <c r="K33" s="7"/>
    </row>
    <row r="34" spans="1:11">
      <c r="A34" s="7"/>
      <c r="B34" s="7"/>
      <c r="C34" s="7"/>
      <c r="D34" s="7"/>
      <c r="E34" s="7"/>
      <c r="F34" s="7"/>
      <c r="G34" s="7"/>
      <c r="H34" s="7"/>
      <c r="I34" s="7"/>
      <c r="J34" s="7"/>
      <c r="K34" s="7"/>
    </row>
    <row r="35" spans="1:11">
      <c r="A35" s="7"/>
      <c r="B35" s="7"/>
      <c r="C35" s="7"/>
      <c r="D35" s="7"/>
      <c r="E35" s="7"/>
      <c r="F35" s="7"/>
      <c r="G35" s="7"/>
      <c r="H35" s="7"/>
      <c r="I35" s="7"/>
      <c r="J35" s="7"/>
      <c r="K35" s="7"/>
    </row>
    <row r="36" spans="1:11">
      <c r="A36" s="7"/>
      <c r="B36" s="7"/>
      <c r="C36" s="7"/>
      <c r="D36" s="7"/>
      <c r="E36" s="7"/>
      <c r="F36" s="7"/>
      <c r="G36" s="7"/>
      <c r="H36" s="7"/>
      <c r="I36" s="7"/>
      <c r="J36" s="7"/>
      <c r="K36" s="7"/>
    </row>
    <row r="37" spans="1:11">
      <c r="A37" s="7"/>
      <c r="B37" s="7"/>
      <c r="C37" s="7"/>
      <c r="D37" s="7"/>
      <c r="E37" s="7"/>
      <c r="F37" s="7"/>
      <c r="G37" s="7"/>
      <c r="H37" s="7"/>
      <c r="I37" s="7"/>
      <c r="J37" s="7"/>
      <c r="K37" s="7"/>
    </row>
    <row r="38" spans="1:11">
      <c r="A38" s="7"/>
      <c r="B38" s="7"/>
      <c r="C38" s="7"/>
      <c r="D38" s="7"/>
      <c r="E38" s="7"/>
      <c r="F38" s="7"/>
      <c r="G38" s="7"/>
      <c r="H38" s="7"/>
      <c r="I38" s="7"/>
      <c r="J38" s="7"/>
      <c r="K38" s="7"/>
    </row>
    <row r="39" spans="1:11">
      <c r="A39" s="7"/>
      <c r="B39" s="7"/>
      <c r="C39" s="7"/>
      <c r="D39" s="7"/>
      <c r="E39" s="7"/>
      <c r="F39" s="7"/>
      <c r="G39" s="7"/>
      <c r="H39" s="7"/>
      <c r="I39" s="7"/>
      <c r="J39" s="7"/>
      <c r="K39" s="7"/>
    </row>
    <row r="40" spans="1:11">
      <c r="A40" s="7"/>
      <c r="B40" s="7"/>
      <c r="C40" s="7"/>
      <c r="D40" s="7"/>
      <c r="E40" s="7"/>
      <c r="F40" s="7"/>
      <c r="G40" s="7"/>
      <c r="H40" s="7"/>
      <c r="I40" s="7"/>
      <c r="J40" s="7"/>
      <c r="K40" s="7"/>
    </row>
    <row r="41" spans="1:11">
      <c r="A41" s="7"/>
      <c r="B41" s="7"/>
      <c r="C41" s="7"/>
      <c r="D41" s="7"/>
      <c r="E41" s="7"/>
      <c r="F41" s="7"/>
      <c r="G41" s="7"/>
      <c r="H41" s="7"/>
      <c r="I41" s="7"/>
      <c r="J41" s="7"/>
      <c r="K41" s="7"/>
    </row>
    <row r="42" spans="1:11">
      <c r="A42" s="7"/>
      <c r="B42" s="7"/>
      <c r="C42" s="7"/>
      <c r="D42" s="7"/>
      <c r="E42" s="7"/>
      <c r="F42" s="7"/>
      <c r="G42" s="7"/>
      <c r="H42" s="7"/>
      <c r="I42" s="7"/>
      <c r="J42" s="7"/>
      <c r="K42" s="7"/>
    </row>
    <row r="43" spans="1:11">
      <c r="A43" s="7"/>
      <c r="B43" s="7"/>
      <c r="C43" s="7"/>
      <c r="D43" s="7"/>
      <c r="E43" s="7"/>
      <c r="F43" s="7"/>
      <c r="G43" s="7"/>
      <c r="H43" s="7"/>
      <c r="I43" s="7"/>
      <c r="J43" s="7"/>
      <c r="K43" s="7"/>
    </row>
    <row r="44" spans="1:11">
      <c r="A44" s="7"/>
      <c r="B44" s="7"/>
      <c r="C44" s="7"/>
      <c r="D44" s="7"/>
      <c r="E44" s="7"/>
      <c r="F44" s="7"/>
      <c r="G44" s="7"/>
      <c r="H44" s="7"/>
      <c r="I44" s="7"/>
      <c r="J44" s="7"/>
      <c r="K44" s="7"/>
    </row>
    <row r="45" spans="1:11">
      <c r="A45" s="7"/>
      <c r="B45" s="7"/>
      <c r="C45" s="7"/>
      <c r="D45" s="7"/>
      <c r="E45" s="7"/>
      <c r="F45" s="7"/>
      <c r="G45" s="7"/>
      <c r="H45" s="7"/>
      <c r="I45" s="7"/>
      <c r="J45" s="7"/>
      <c r="K45" s="7"/>
    </row>
    <row r="46" spans="1:11">
      <c r="A46" s="7"/>
      <c r="B46" s="7"/>
      <c r="C46" s="7"/>
      <c r="D46" s="7"/>
      <c r="E46" s="7"/>
      <c r="F46" s="7"/>
      <c r="G46" s="7"/>
      <c r="H46" s="7"/>
      <c r="I46" s="7"/>
      <c r="J46" s="7"/>
      <c r="K46" s="7"/>
    </row>
    <row r="47" spans="1:11">
      <c r="A47" s="7"/>
      <c r="B47" s="7"/>
      <c r="C47" s="7"/>
      <c r="D47" s="7"/>
      <c r="E47" s="7"/>
      <c r="F47" s="7"/>
      <c r="G47" s="7"/>
      <c r="H47" s="7"/>
      <c r="I47" s="7"/>
      <c r="J47" s="7"/>
      <c r="K47" s="7"/>
    </row>
    <row r="48" spans="1:11">
      <c r="A48" s="7"/>
      <c r="B48" s="7"/>
      <c r="C48" s="7"/>
      <c r="D48" s="7"/>
      <c r="E48" s="7"/>
      <c r="F48" s="7"/>
      <c r="G48" s="7"/>
      <c r="H48" s="7"/>
      <c r="I48" s="7"/>
      <c r="J48" s="7"/>
      <c r="K48" s="7"/>
    </row>
    <row r="49" spans="1:11">
      <c r="A49" s="7"/>
      <c r="B49" s="7"/>
      <c r="C49" s="7"/>
      <c r="D49" s="7"/>
      <c r="E49" s="7"/>
      <c r="F49" s="7"/>
      <c r="G49" s="7"/>
      <c r="H49" s="7"/>
      <c r="I49" s="7"/>
      <c r="J49" s="7"/>
      <c r="K49" s="7"/>
    </row>
    <row r="50" spans="1:11">
      <c r="A50" s="7"/>
      <c r="B50" s="7"/>
      <c r="C50" s="7"/>
      <c r="D50" s="7"/>
      <c r="E50" s="7"/>
      <c r="F50" s="7"/>
      <c r="G50" s="7"/>
      <c r="H50" s="7"/>
      <c r="I50" s="7"/>
      <c r="J50" s="7"/>
      <c r="K50" s="7"/>
    </row>
    <row r="51" spans="1:11">
      <c r="A51" s="7"/>
      <c r="B51" s="7"/>
      <c r="C51" s="7"/>
      <c r="D51" s="7"/>
      <c r="E51" s="7"/>
      <c r="F51" s="7"/>
      <c r="G51" s="7"/>
      <c r="H51" s="7"/>
      <c r="I51" s="7"/>
      <c r="J51" s="7"/>
      <c r="K51" s="7"/>
    </row>
    <row r="52" spans="1:11">
      <c r="A52" s="7"/>
      <c r="B52" s="7"/>
      <c r="C52" s="7"/>
      <c r="D52" s="7"/>
      <c r="E52" s="7"/>
      <c r="F52" s="7"/>
      <c r="G52" s="7"/>
      <c r="H52" s="7"/>
      <c r="I52" s="7"/>
      <c r="J52" s="7"/>
      <c r="K52" s="7"/>
    </row>
    <row r="53" spans="1:11">
      <c r="A53" s="7"/>
      <c r="B53" s="7"/>
      <c r="C53" s="7"/>
      <c r="D53" s="7"/>
      <c r="E53" s="7"/>
      <c r="F53" s="7"/>
      <c r="G53" s="7"/>
      <c r="H53" s="7"/>
      <c r="I53" s="7"/>
      <c r="J53" s="7"/>
      <c r="K53" s="7"/>
    </row>
    <row r="54" spans="1:11">
      <c r="A54" s="7"/>
      <c r="B54" s="7"/>
      <c r="C54" s="7"/>
      <c r="D54" s="7"/>
      <c r="E54" s="7"/>
      <c r="F54" s="7"/>
      <c r="G54" s="7"/>
      <c r="H54" s="7"/>
      <c r="I54" s="7"/>
      <c r="J54" s="7"/>
      <c r="K54" s="7"/>
    </row>
    <row r="55" spans="1:11">
      <c r="A55" s="7"/>
      <c r="B55" s="7"/>
      <c r="C55" s="7"/>
      <c r="D55" s="7"/>
      <c r="E55" s="7"/>
      <c r="F55" s="7"/>
      <c r="G55" s="7"/>
      <c r="H55" s="7"/>
      <c r="I55" s="7"/>
      <c r="J55" s="7"/>
      <c r="K55" s="7"/>
    </row>
    <row r="56" spans="1:11">
      <c r="A56" s="7"/>
      <c r="B56" s="7"/>
      <c r="C56" s="7"/>
      <c r="D56" s="7"/>
      <c r="E56" s="7"/>
      <c r="F56" s="7"/>
      <c r="G56" s="7"/>
      <c r="H56" s="7"/>
      <c r="I56" s="7"/>
      <c r="J56" s="7"/>
      <c r="K56" s="7"/>
    </row>
    <row r="57" spans="1:11">
      <c r="A57" s="7"/>
      <c r="B57" s="7"/>
      <c r="C57" s="7"/>
      <c r="D57" s="7"/>
      <c r="E57" s="7"/>
      <c r="F57" s="7"/>
      <c r="G57" s="7"/>
      <c r="H57" s="7"/>
      <c r="I57" s="7"/>
      <c r="J57" s="7"/>
      <c r="K57" s="7"/>
    </row>
    <row r="58" spans="1:11">
      <c r="A58" s="7"/>
      <c r="B58" s="7"/>
      <c r="C58" s="7"/>
      <c r="D58" s="7"/>
      <c r="E58" s="7"/>
      <c r="F58" s="7"/>
      <c r="G58" s="7"/>
      <c r="H58" s="7"/>
      <c r="I58" s="7"/>
      <c r="J58" s="7"/>
      <c r="K58" s="7"/>
    </row>
    <row r="59" spans="1:11">
      <c r="A59" s="7"/>
      <c r="B59" s="7"/>
      <c r="C59" s="7"/>
      <c r="D59" s="7"/>
      <c r="E59" s="7"/>
      <c r="F59" s="7"/>
      <c r="G59" s="7"/>
      <c r="H59" s="7"/>
      <c r="I59" s="7"/>
      <c r="J59" s="7"/>
      <c r="K59" s="7"/>
    </row>
    <row r="60" spans="1:11">
      <c r="A60" s="7"/>
      <c r="B60" s="7"/>
      <c r="C60" s="7"/>
      <c r="D60" s="7"/>
      <c r="E60" s="7"/>
      <c r="F60" s="7"/>
      <c r="G60" s="7"/>
      <c r="H60" s="7"/>
      <c r="I60" s="7"/>
      <c r="J60" s="7"/>
      <c r="K60" s="7"/>
    </row>
    <row r="61" spans="1:11">
      <c r="A61" s="7"/>
      <c r="B61" s="7"/>
      <c r="C61" s="7"/>
      <c r="D61" s="7"/>
      <c r="E61" s="7"/>
      <c r="F61" s="7"/>
      <c r="G61" s="7"/>
      <c r="H61" s="7"/>
      <c r="I61" s="7"/>
      <c r="J61" s="7"/>
      <c r="K61" s="7"/>
    </row>
    <row r="62" spans="1:11">
      <c r="A62" s="7"/>
      <c r="B62" s="7"/>
      <c r="C62" s="7"/>
      <c r="D62" s="7"/>
      <c r="E62" s="7"/>
      <c r="F62" s="7"/>
      <c r="G62" s="7"/>
      <c r="H62" s="7"/>
      <c r="I62" s="7"/>
      <c r="J62" s="7"/>
      <c r="K62" s="7"/>
    </row>
    <row r="63" spans="1:11">
      <c r="A63" s="7"/>
      <c r="B63" s="7"/>
      <c r="C63" s="7"/>
      <c r="D63" s="7"/>
      <c r="E63" s="7"/>
      <c r="F63" s="7"/>
      <c r="G63" s="7"/>
      <c r="H63" s="7"/>
      <c r="I63" s="7"/>
      <c r="J63" s="7"/>
      <c r="K63" s="7"/>
    </row>
    <row r="64" spans="1:11">
      <c r="A64" s="7"/>
      <c r="B64" s="7"/>
      <c r="C64" s="7"/>
      <c r="D64" s="7"/>
      <c r="E64" s="7"/>
      <c r="F64" s="7"/>
      <c r="G64" s="7"/>
      <c r="H64" s="7"/>
      <c r="I64" s="7"/>
      <c r="J64" s="7"/>
      <c r="K64"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7">
    <mergeCell ref="F5:H5"/>
    <mergeCell ref="I5:K5"/>
    <mergeCell ref="A4:A6"/>
    <mergeCell ref="B4:E4"/>
    <mergeCell ref="F4:K4"/>
    <mergeCell ref="B5:B6"/>
    <mergeCell ref="C5:E5"/>
  </mergeCells>
  <phoneticPr fontId="0" type="noConversion"/>
  <hyperlinks>
    <hyperlink ref="M1" location="'Spis tablic_Contents'!A1" display="&lt; POWRÓT"/>
    <hyperlink ref="M2" location="'Spis tablic_Contents'!A1" display="&lt; BACK"/>
  </hyperlinks>
  <pageMargins left="0.70866141732283461" right="0.70866141732283461" top="0.74803149606299213" bottom="0.74803149606299213" header="0.31496062992125984" footer="0.31496062992125984"/>
  <pageSetup paperSize="9" scale="74" orientation="landscape" horizontalDpi="4294967293" r:id="rId2"/>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showGridLines="0" zoomScale="106" zoomScaleNormal="106" workbookViewId="0">
      <selection activeCell="M9" sqref="M9"/>
    </sheetView>
  </sheetViews>
  <sheetFormatPr defaultColWidth="9.140625" defaultRowHeight="12"/>
  <cols>
    <col min="1" max="1" width="22.42578125" style="10" customWidth="1"/>
    <col min="2" max="10" width="13.7109375" style="10" customWidth="1"/>
    <col min="11" max="11" width="9.140625" style="10"/>
    <col min="12" max="12" width="11" style="10" customWidth="1"/>
    <col min="13" max="16384" width="9.140625" style="10"/>
  </cols>
  <sheetData>
    <row r="1" spans="1:20" s="344" customFormat="1" ht="14.25" customHeight="1">
      <c r="A1" s="345" t="s">
        <v>1650</v>
      </c>
      <c r="B1" s="345"/>
      <c r="C1" s="345"/>
      <c r="D1" s="345"/>
      <c r="E1" s="345"/>
      <c r="F1" s="345"/>
      <c r="G1" s="345"/>
      <c r="H1" s="345"/>
      <c r="I1" s="345"/>
      <c r="J1" s="345"/>
      <c r="L1" s="204" t="s">
        <v>502</v>
      </c>
      <c r="M1" s="205"/>
    </row>
    <row r="2" spans="1:20" s="165" customFormat="1" ht="14.25" customHeight="1">
      <c r="A2" s="438" t="s">
        <v>1651</v>
      </c>
      <c r="B2" s="321"/>
      <c r="C2" s="321"/>
      <c r="D2" s="321"/>
      <c r="E2" s="321"/>
      <c r="F2" s="321"/>
      <c r="G2" s="321"/>
      <c r="H2" s="321"/>
      <c r="I2" s="321"/>
      <c r="J2" s="321"/>
      <c r="L2" s="65" t="s">
        <v>503</v>
      </c>
      <c r="M2" s="62"/>
    </row>
    <row r="3" spans="1:20" ht="6.75" customHeight="1">
      <c r="A3" s="166"/>
      <c r="B3" s="166"/>
      <c r="C3" s="167"/>
      <c r="D3" s="167"/>
      <c r="E3" s="167"/>
      <c r="F3" s="167"/>
      <c r="G3" s="167"/>
      <c r="H3" s="167"/>
      <c r="I3" s="167"/>
      <c r="J3" s="167"/>
    </row>
    <row r="4" spans="1:20" ht="21" customHeight="1">
      <c r="A4" s="1002" t="s">
        <v>917</v>
      </c>
      <c r="B4" s="999" t="s">
        <v>937</v>
      </c>
      <c r="C4" s="1004" t="s">
        <v>1129</v>
      </c>
      <c r="D4" s="1006"/>
      <c r="E4" s="1006"/>
      <c r="F4" s="1006"/>
      <c r="G4" s="1006"/>
      <c r="H4" s="1006"/>
      <c r="I4" s="1006"/>
      <c r="J4" s="1006"/>
    </row>
    <row r="5" spans="1:20" ht="133.5" customHeight="1">
      <c r="A5" s="1011"/>
      <c r="B5" s="1000"/>
      <c r="C5" s="279" t="s">
        <v>979</v>
      </c>
      <c r="D5" s="279" t="s">
        <v>980</v>
      </c>
      <c r="E5" s="279" t="s">
        <v>981</v>
      </c>
      <c r="F5" s="279" t="s">
        <v>982</v>
      </c>
      <c r="G5" s="279" t="s">
        <v>983</v>
      </c>
      <c r="H5" s="279" t="s">
        <v>984</v>
      </c>
      <c r="I5" s="279" t="s">
        <v>985</v>
      </c>
      <c r="J5" s="280" t="s">
        <v>986</v>
      </c>
    </row>
    <row r="6" spans="1:20" ht="15" customHeight="1">
      <c r="A6" s="1011"/>
      <c r="B6" s="1001" t="s">
        <v>988</v>
      </c>
      <c r="C6" s="997"/>
      <c r="D6" s="997"/>
      <c r="E6" s="997"/>
      <c r="F6" s="997"/>
      <c r="G6" s="997"/>
      <c r="H6" s="997"/>
      <c r="I6" s="997"/>
      <c r="J6" s="997"/>
    </row>
    <row r="7" spans="1:20" ht="15" customHeight="1">
      <c r="A7" s="318"/>
      <c r="B7" s="1012" t="s">
        <v>987</v>
      </c>
      <c r="C7" s="996"/>
      <c r="D7" s="996"/>
      <c r="E7" s="996"/>
      <c r="F7" s="996"/>
      <c r="G7" s="996"/>
      <c r="H7" s="996"/>
      <c r="I7" s="996"/>
      <c r="J7" s="996"/>
    </row>
    <row r="8" spans="1:20" ht="14.25" customHeight="1">
      <c r="A8" s="314" t="s">
        <v>214</v>
      </c>
      <c r="B8" s="555">
        <v>22.588000000000001</v>
      </c>
      <c r="C8" s="555">
        <v>12.294</v>
      </c>
      <c r="D8" s="556">
        <v>1.38</v>
      </c>
      <c r="E8" s="556">
        <v>0.46</v>
      </c>
      <c r="F8" s="556">
        <v>1.204</v>
      </c>
      <c r="G8" s="556">
        <v>8.0000000000000002E-3</v>
      </c>
      <c r="H8" s="556">
        <v>0.35</v>
      </c>
      <c r="I8" s="556">
        <v>0.109</v>
      </c>
      <c r="J8" s="557">
        <v>5.5E-2</v>
      </c>
      <c r="K8" s="254"/>
      <c r="L8" s="245"/>
      <c r="M8" s="245"/>
      <c r="N8" s="245"/>
      <c r="O8" s="245"/>
      <c r="P8" s="245"/>
      <c r="Q8" s="245"/>
      <c r="R8" s="245"/>
      <c r="S8" s="245"/>
      <c r="T8" s="245"/>
    </row>
    <row r="9" spans="1:20" ht="14.25" customHeight="1">
      <c r="A9" s="298" t="s">
        <v>569</v>
      </c>
      <c r="B9" s="512"/>
      <c r="C9" s="512"/>
      <c r="D9" s="512"/>
      <c r="E9" s="512"/>
      <c r="F9" s="512"/>
      <c r="G9" s="512"/>
      <c r="H9" s="512"/>
      <c r="I9" s="512"/>
      <c r="J9" s="553"/>
      <c r="K9" s="140"/>
      <c r="L9" s="315"/>
      <c r="M9" s="315"/>
      <c r="N9" s="315"/>
      <c r="O9" s="315"/>
      <c r="P9" s="315"/>
      <c r="Q9" s="315"/>
      <c r="R9" s="315"/>
      <c r="S9" s="315"/>
      <c r="T9" s="315"/>
    </row>
    <row r="10" spans="1:20" ht="14.25" customHeight="1">
      <c r="A10" s="316" t="s">
        <v>176</v>
      </c>
      <c r="B10" s="558">
        <v>1.2969999999999999</v>
      </c>
      <c r="C10" s="558">
        <v>0.57199999999999995</v>
      </c>
      <c r="D10" s="558">
        <v>2.1000000000000001E-2</v>
      </c>
      <c r="E10" s="558">
        <v>1.0999999999999999E-2</v>
      </c>
      <c r="F10" s="492" t="s">
        <v>556</v>
      </c>
      <c r="G10" s="558">
        <v>1E-3</v>
      </c>
      <c r="H10" s="558">
        <v>0.01</v>
      </c>
      <c r="I10" s="558">
        <v>2E-3</v>
      </c>
      <c r="J10" s="493">
        <v>2E-3</v>
      </c>
      <c r="K10" s="763"/>
      <c r="L10" s="763"/>
      <c r="M10" s="763"/>
      <c r="N10" s="763"/>
      <c r="O10" s="763"/>
      <c r="P10" s="763"/>
      <c r="Q10" s="763"/>
      <c r="R10" s="763"/>
      <c r="S10" s="763"/>
      <c r="T10" s="315"/>
    </row>
    <row r="11" spans="1:20" ht="14.25" customHeight="1">
      <c r="A11" s="316" t="s">
        <v>177</v>
      </c>
      <c r="B11" s="492">
        <v>1.782</v>
      </c>
      <c r="C11" s="492">
        <v>0.85699999999999998</v>
      </c>
      <c r="D11" s="492">
        <v>0.27100000000000002</v>
      </c>
      <c r="E11" s="492">
        <v>3.0000000000000001E-3</v>
      </c>
      <c r="F11" s="492">
        <v>0.247</v>
      </c>
      <c r="G11" s="492" t="s">
        <v>556</v>
      </c>
      <c r="H11" s="492">
        <v>1.6E-2</v>
      </c>
      <c r="I11" s="492">
        <v>5.8000000000000003E-2</v>
      </c>
      <c r="J11" s="493">
        <v>1E-3</v>
      </c>
      <c r="K11" s="763"/>
      <c r="L11" s="763"/>
      <c r="M11" s="763"/>
      <c r="N11" s="763"/>
      <c r="O11" s="763"/>
      <c r="P11" s="763"/>
      <c r="Q11" s="763"/>
      <c r="R11" s="763"/>
      <c r="S11" s="763"/>
      <c r="T11" s="315"/>
    </row>
    <row r="12" spans="1:20" ht="14.25" customHeight="1">
      <c r="A12" s="316" t="s">
        <v>178</v>
      </c>
      <c r="B12" s="492">
        <v>1.3069999999999999</v>
      </c>
      <c r="C12" s="492">
        <v>0.64100000000000001</v>
      </c>
      <c r="D12" s="492">
        <v>5.8000000000000003E-2</v>
      </c>
      <c r="E12" s="492">
        <v>5.1999999999999998E-2</v>
      </c>
      <c r="F12" s="492">
        <v>0.38500000000000001</v>
      </c>
      <c r="G12" s="492" t="s">
        <v>556</v>
      </c>
      <c r="H12" s="492">
        <v>1.7000000000000001E-2</v>
      </c>
      <c r="I12" s="492" t="s">
        <v>556</v>
      </c>
      <c r="J12" s="493" t="s">
        <v>556</v>
      </c>
      <c r="K12" s="763"/>
      <c r="L12" s="763"/>
      <c r="M12" s="763"/>
      <c r="N12" s="763"/>
      <c r="O12" s="763"/>
      <c r="P12" s="763"/>
      <c r="Q12" s="763"/>
      <c r="R12" s="763"/>
      <c r="S12" s="763"/>
      <c r="T12" s="315"/>
    </row>
    <row r="13" spans="1:20" ht="14.25" customHeight="1">
      <c r="A13" s="316" t="s">
        <v>179</v>
      </c>
      <c r="B13" s="492">
        <v>0.55800000000000005</v>
      </c>
      <c r="C13" s="492">
        <v>0.36199999999999999</v>
      </c>
      <c r="D13" s="492" t="s">
        <v>556</v>
      </c>
      <c r="E13" s="492">
        <v>9.7000000000000003E-2</v>
      </c>
      <c r="F13" s="492" t="s">
        <v>556</v>
      </c>
      <c r="G13" s="492" t="s">
        <v>556</v>
      </c>
      <c r="H13" s="492">
        <v>5.0000000000000001E-3</v>
      </c>
      <c r="I13" s="492">
        <v>7.0000000000000001E-3</v>
      </c>
      <c r="J13" s="493">
        <v>4.0000000000000001E-3</v>
      </c>
      <c r="K13" s="763"/>
      <c r="L13" s="763"/>
      <c r="M13" s="763"/>
      <c r="N13" s="763"/>
      <c r="O13" s="763"/>
      <c r="P13" s="763"/>
      <c r="Q13" s="763"/>
      <c r="R13" s="763"/>
      <c r="S13" s="763"/>
      <c r="T13" s="315"/>
    </row>
    <row r="14" spans="1:20" ht="14.25" customHeight="1">
      <c r="A14" s="316" t="s">
        <v>180</v>
      </c>
      <c r="B14" s="492">
        <v>1.629</v>
      </c>
      <c r="C14" s="492">
        <v>1.2010000000000001</v>
      </c>
      <c r="D14" s="492">
        <v>8.5000000000000006E-2</v>
      </c>
      <c r="E14" s="492">
        <v>7.3999999999999996E-2</v>
      </c>
      <c r="F14" s="492" t="s">
        <v>556</v>
      </c>
      <c r="G14" s="492" t="s">
        <v>556</v>
      </c>
      <c r="H14" s="492">
        <v>0.02</v>
      </c>
      <c r="I14" s="492" t="s">
        <v>556</v>
      </c>
      <c r="J14" s="493">
        <v>4.8000000000000001E-2</v>
      </c>
      <c r="K14" s="763"/>
      <c r="L14" s="763"/>
      <c r="M14" s="763"/>
      <c r="N14" s="763"/>
      <c r="O14" s="763"/>
      <c r="P14" s="763"/>
      <c r="Q14" s="763"/>
      <c r="R14" s="763"/>
      <c r="S14" s="763"/>
      <c r="T14" s="315"/>
    </row>
    <row r="15" spans="1:20" ht="14.25" customHeight="1">
      <c r="A15" s="316" t="s">
        <v>181</v>
      </c>
      <c r="B15" s="492">
        <v>1.0880000000000001</v>
      </c>
      <c r="C15" s="492">
        <v>0.40799999999999997</v>
      </c>
      <c r="D15" s="492">
        <v>8.7999999999999995E-2</v>
      </c>
      <c r="E15" s="492">
        <v>1E-3</v>
      </c>
      <c r="F15" s="492">
        <v>0.14099999999999999</v>
      </c>
      <c r="G15" s="492" t="s">
        <v>556</v>
      </c>
      <c r="H15" s="492">
        <v>6.5000000000000002E-2</v>
      </c>
      <c r="I15" s="492">
        <v>4.0000000000000001E-3</v>
      </c>
      <c r="J15" s="493" t="s">
        <v>556</v>
      </c>
      <c r="K15" s="763"/>
      <c r="L15" s="763"/>
      <c r="M15" s="763"/>
      <c r="N15" s="763"/>
      <c r="O15" s="763"/>
      <c r="P15" s="763"/>
      <c r="Q15" s="763"/>
      <c r="R15" s="763"/>
      <c r="S15" s="763"/>
      <c r="T15" s="315"/>
    </row>
    <row r="16" spans="1:20" ht="14.25" customHeight="1">
      <c r="A16" s="316" t="s">
        <v>182</v>
      </c>
      <c r="B16" s="492">
        <v>2.19</v>
      </c>
      <c r="C16" s="492">
        <v>1.861</v>
      </c>
      <c r="D16" s="492">
        <v>1.2E-2</v>
      </c>
      <c r="E16" s="492">
        <v>8.6999999999999994E-2</v>
      </c>
      <c r="F16" s="492" t="s">
        <v>556</v>
      </c>
      <c r="G16" s="492">
        <v>6.0000000000000001E-3</v>
      </c>
      <c r="H16" s="492">
        <v>0.01</v>
      </c>
      <c r="I16" s="492">
        <v>6.0000000000000001E-3</v>
      </c>
      <c r="J16" s="493" t="s">
        <v>556</v>
      </c>
      <c r="K16" s="763"/>
      <c r="L16" s="763"/>
      <c r="M16" s="763"/>
      <c r="N16" s="763"/>
      <c r="O16" s="763"/>
      <c r="P16" s="763"/>
      <c r="Q16" s="763"/>
      <c r="R16" s="763"/>
      <c r="S16" s="763"/>
      <c r="T16" s="315"/>
    </row>
    <row r="17" spans="1:20" ht="14.25" customHeight="1">
      <c r="A17" s="316" t="s">
        <v>183</v>
      </c>
      <c r="B17" s="492">
        <v>1.042</v>
      </c>
      <c r="C17" s="492">
        <v>0.55800000000000005</v>
      </c>
      <c r="D17" s="492">
        <v>0.112</v>
      </c>
      <c r="E17" s="492">
        <v>5.0000000000000001E-3</v>
      </c>
      <c r="F17" s="492">
        <v>0.13300000000000001</v>
      </c>
      <c r="G17" s="492" t="s">
        <v>556</v>
      </c>
      <c r="H17" s="492">
        <v>1.6E-2</v>
      </c>
      <c r="I17" s="492">
        <v>2E-3</v>
      </c>
      <c r="J17" s="493" t="s">
        <v>556</v>
      </c>
      <c r="K17" s="763"/>
      <c r="L17" s="763"/>
      <c r="M17" s="763"/>
      <c r="N17" s="763"/>
      <c r="O17" s="763"/>
      <c r="P17" s="763"/>
      <c r="Q17" s="763"/>
      <c r="R17" s="763"/>
      <c r="S17" s="763"/>
      <c r="T17" s="315"/>
    </row>
    <row r="18" spans="1:20" ht="14.25" customHeight="1">
      <c r="A18" s="316" t="s">
        <v>184</v>
      </c>
      <c r="B18" s="492">
        <v>0.86899999999999999</v>
      </c>
      <c r="C18" s="492">
        <v>0.46200000000000002</v>
      </c>
      <c r="D18" s="492">
        <v>3.4000000000000002E-2</v>
      </c>
      <c r="E18" s="492" t="s">
        <v>556</v>
      </c>
      <c r="F18" s="492">
        <v>4.0000000000000001E-3</v>
      </c>
      <c r="G18" s="492" t="s">
        <v>556</v>
      </c>
      <c r="H18" s="492">
        <v>0.02</v>
      </c>
      <c r="I18" s="492">
        <v>4.0000000000000001E-3</v>
      </c>
      <c r="J18" s="493" t="s">
        <v>556</v>
      </c>
      <c r="K18" s="763"/>
      <c r="L18" s="763"/>
      <c r="M18" s="763"/>
      <c r="N18" s="763"/>
      <c r="O18" s="763"/>
      <c r="P18" s="763"/>
      <c r="Q18" s="763"/>
      <c r="R18" s="763"/>
      <c r="S18" s="763"/>
      <c r="T18" s="315"/>
    </row>
    <row r="19" spans="1:20" ht="14.25" customHeight="1">
      <c r="A19" s="316" t="s">
        <v>185</v>
      </c>
      <c r="B19" s="492">
        <v>0.503</v>
      </c>
      <c r="C19" s="492">
        <v>0.38500000000000001</v>
      </c>
      <c r="D19" s="492" t="s">
        <v>556</v>
      </c>
      <c r="E19" s="492">
        <v>4.0000000000000001E-3</v>
      </c>
      <c r="F19" s="492" t="s">
        <v>556</v>
      </c>
      <c r="G19" s="492" t="s">
        <v>556</v>
      </c>
      <c r="H19" s="492">
        <v>2E-3</v>
      </c>
      <c r="I19" s="492" t="s">
        <v>556</v>
      </c>
      <c r="J19" s="493" t="s">
        <v>556</v>
      </c>
      <c r="K19" s="763"/>
      <c r="L19" s="763"/>
      <c r="M19" s="763"/>
      <c r="N19" s="763"/>
      <c r="O19" s="763"/>
      <c r="P19" s="763"/>
      <c r="Q19" s="763"/>
      <c r="R19" s="763"/>
      <c r="S19" s="763"/>
      <c r="T19" s="315"/>
    </row>
    <row r="20" spans="1:20" ht="14.25" customHeight="1">
      <c r="A20" s="316" t="s">
        <v>186</v>
      </c>
      <c r="B20" s="492">
        <v>0.67600000000000005</v>
      </c>
      <c r="C20" s="492">
        <v>0.442</v>
      </c>
      <c r="D20" s="492">
        <v>1.7000000000000001E-2</v>
      </c>
      <c r="E20" s="492">
        <v>1E-3</v>
      </c>
      <c r="F20" s="492">
        <v>1.4999999999999999E-2</v>
      </c>
      <c r="G20" s="492" t="s">
        <v>556</v>
      </c>
      <c r="H20" s="492">
        <v>8.0000000000000002E-3</v>
      </c>
      <c r="I20" s="492" t="s">
        <v>556</v>
      </c>
      <c r="J20" s="493" t="s">
        <v>556</v>
      </c>
      <c r="K20" s="763"/>
      <c r="L20" s="763"/>
      <c r="M20" s="763"/>
      <c r="N20" s="763"/>
      <c r="O20" s="763"/>
      <c r="P20" s="763"/>
      <c r="Q20" s="763"/>
      <c r="R20" s="763"/>
      <c r="S20" s="763"/>
      <c r="T20" s="315"/>
    </row>
    <row r="21" spans="1:20" ht="14.25" customHeight="1">
      <c r="A21" s="316" t="s">
        <v>187</v>
      </c>
      <c r="B21" s="492">
        <v>4.3920000000000003</v>
      </c>
      <c r="C21" s="492">
        <v>1.5409999999999999</v>
      </c>
      <c r="D21" s="492">
        <v>0.29299999999999998</v>
      </c>
      <c r="E21" s="492">
        <v>0.111</v>
      </c>
      <c r="F21" s="492">
        <v>2E-3</v>
      </c>
      <c r="G21" s="492">
        <v>1E-3</v>
      </c>
      <c r="H21" s="492">
        <v>0.09</v>
      </c>
      <c r="I21" s="492">
        <v>0.01</v>
      </c>
      <c r="J21" s="493" t="s">
        <v>556</v>
      </c>
      <c r="K21" s="763"/>
      <c r="L21" s="763"/>
      <c r="M21" s="763"/>
      <c r="N21" s="763"/>
      <c r="O21" s="763"/>
      <c r="P21" s="763"/>
      <c r="Q21" s="763"/>
      <c r="R21" s="763"/>
      <c r="S21" s="763"/>
      <c r="T21" s="315"/>
    </row>
    <row r="22" spans="1:20" ht="14.25" customHeight="1">
      <c r="A22" s="316" t="s">
        <v>188</v>
      </c>
      <c r="B22" s="492">
        <v>1.369</v>
      </c>
      <c r="C22" s="492">
        <v>0.80600000000000005</v>
      </c>
      <c r="D22" s="492">
        <v>0.38100000000000001</v>
      </c>
      <c r="E22" s="492">
        <v>2E-3</v>
      </c>
      <c r="F22" s="492" t="s">
        <v>556</v>
      </c>
      <c r="G22" s="492" t="s">
        <v>556</v>
      </c>
      <c r="H22" s="492">
        <v>1.2E-2</v>
      </c>
      <c r="I22" s="492" t="s">
        <v>556</v>
      </c>
      <c r="J22" s="493" t="s">
        <v>556</v>
      </c>
      <c r="K22" s="763"/>
      <c r="L22" s="763"/>
      <c r="M22" s="763"/>
      <c r="N22" s="763"/>
      <c r="O22" s="763"/>
      <c r="P22" s="763"/>
      <c r="Q22" s="763"/>
      <c r="R22" s="763"/>
      <c r="S22" s="763"/>
      <c r="T22" s="315"/>
    </row>
    <row r="23" spans="1:20" ht="14.25" customHeight="1">
      <c r="A23" s="316" t="s">
        <v>189</v>
      </c>
      <c r="B23" s="492">
        <v>0.51900000000000002</v>
      </c>
      <c r="C23" s="492">
        <v>0.40699999999999997</v>
      </c>
      <c r="D23" s="492">
        <v>6.0000000000000001E-3</v>
      </c>
      <c r="E23" s="492" t="s">
        <v>556</v>
      </c>
      <c r="F23" s="492" t="s">
        <v>556</v>
      </c>
      <c r="G23" s="492" t="s">
        <v>556</v>
      </c>
      <c r="H23" s="492">
        <v>3.0000000000000001E-3</v>
      </c>
      <c r="I23" s="492" t="s">
        <v>556</v>
      </c>
      <c r="J23" s="493" t="s">
        <v>556</v>
      </c>
      <c r="K23" s="763"/>
      <c r="L23" s="763"/>
      <c r="M23" s="763"/>
      <c r="N23" s="763"/>
      <c r="O23" s="763"/>
      <c r="P23" s="763"/>
      <c r="Q23" s="763"/>
      <c r="R23" s="763"/>
      <c r="S23" s="763"/>
      <c r="T23" s="315"/>
    </row>
    <row r="24" spans="1:20" ht="14.25" customHeight="1">
      <c r="A24" s="316" t="s">
        <v>190</v>
      </c>
      <c r="B24" s="492">
        <v>1.7150000000000001</v>
      </c>
      <c r="C24" s="492">
        <v>1.07</v>
      </c>
      <c r="D24" s="492">
        <v>2E-3</v>
      </c>
      <c r="E24" s="492">
        <v>1.2E-2</v>
      </c>
      <c r="F24" s="492" t="s">
        <v>556</v>
      </c>
      <c r="G24" s="492" t="s">
        <v>556</v>
      </c>
      <c r="H24" s="492">
        <v>1.9E-2</v>
      </c>
      <c r="I24" s="492">
        <v>1.6E-2</v>
      </c>
      <c r="J24" s="493" t="s">
        <v>556</v>
      </c>
      <c r="K24" s="763"/>
      <c r="L24" s="763"/>
      <c r="M24" s="763"/>
      <c r="N24" s="763"/>
      <c r="O24" s="763"/>
      <c r="P24" s="763"/>
      <c r="Q24" s="763"/>
      <c r="R24" s="763"/>
      <c r="S24" s="763"/>
      <c r="T24" s="315"/>
    </row>
    <row r="25" spans="1:20" ht="14.25" customHeight="1">
      <c r="A25" s="316" t="s">
        <v>191</v>
      </c>
      <c r="B25" s="492">
        <v>1.6519999999999999</v>
      </c>
      <c r="C25" s="492">
        <v>0.72099999999999997</v>
      </c>
      <c r="D25" s="492" t="s">
        <v>556</v>
      </c>
      <c r="E25" s="492" t="s">
        <v>556</v>
      </c>
      <c r="F25" s="492">
        <v>0.27700000000000002</v>
      </c>
      <c r="G25" s="492" t="s">
        <v>556</v>
      </c>
      <c r="H25" s="492">
        <v>3.6999999999999998E-2</v>
      </c>
      <c r="I25" s="492" t="s">
        <v>556</v>
      </c>
      <c r="J25" s="493" t="s">
        <v>556</v>
      </c>
      <c r="K25" s="763"/>
      <c r="L25" s="763"/>
      <c r="M25" s="763"/>
      <c r="N25" s="763"/>
      <c r="O25" s="763"/>
      <c r="P25" s="763"/>
      <c r="Q25" s="763"/>
      <c r="R25" s="763"/>
      <c r="S25" s="763"/>
      <c r="T25" s="317"/>
    </row>
    <row r="26" spans="1:20">
      <c r="A26" s="7"/>
      <c r="B26" s="7"/>
      <c r="C26" s="7"/>
      <c r="D26" s="7"/>
      <c r="E26" s="7"/>
      <c r="F26" s="7"/>
      <c r="G26" s="7"/>
      <c r="H26" s="7"/>
      <c r="I26" s="7"/>
      <c r="J26"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5">
    <mergeCell ref="A4:A6"/>
    <mergeCell ref="B6:J6"/>
    <mergeCell ref="B4:B5"/>
    <mergeCell ref="C4:J4"/>
    <mergeCell ref="B7:J7"/>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scale="74" fitToWidth="0" orientation="landscape"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9"/>
  <sheetViews>
    <sheetView showGridLines="0" zoomScaleNormal="100" workbookViewId="0">
      <selection activeCell="O19" sqref="O19"/>
    </sheetView>
  </sheetViews>
  <sheetFormatPr defaultColWidth="9.140625" defaultRowHeight="12"/>
  <cols>
    <col min="1" max="1" width="22.85546875" style="10" customWidth="1"/>
    <col min="2" max="12" width="11" style="10" customWidth="1"/>
    <col min="13" max="13" width="11.42578125" style="10" customWidth="1"/>
    <col min="14" max="14" width="12.5703125" style="10" customWidth="1"/>
    <col min="15" max="15" width="10" style="10" bestFit="1" customWidth="1"/>
    <col min="16" max="16" width="9.140625" style="10"/>
    <col min="17" max="17" width="17" style="10" bestFit="1" customWidth="1"/>
    <col min="18" max="18" width="16.5703125" style="10" customWidth="1"/>
    <col min="19" max="16384" width="9.140625" style="10"/>
  </cols>
  <sheetData>
    <row r="1" spans="1:21" ht="14.25" customHeight="1">
      <c r="A1" s="345" t="s">
        <v>1654</v>
      </c>
      <c r="B1" s="197"/>
      <c r="C1" s="197"/>
      <c r="D1" s="197"/>
      <c r="E1" s="197"/>
      <c r="F1" s="197"/>
      <c r="G1" s="197"/>
      <c r="H1" s="197"/>
      <c r="I1" s="197"/>
      <c r="J1" s="197"/>
      <c r="K1" s="197"/>
      <c r="N1" s="2" t="s">
        <v>502</v>
      </c>
      <c r="O1" s="1"/>
    </row>
    <row r="2" spans="1:21" s="165" customFormat="1" ht="14.25" customHeight="1">
      <c r="A2" s="438" t="s">
        <v>1655</v>
      </c>
      <c r="B2" s="321"/>
      <c r="C2" s="321"/>
      <c r="D2" s="321"/>
      <c r="E2" s="321"/>
      <c r="F2" s="321"/>
      <c r="G2" s="321"/>
      <c r="H2" s="321"/>
      <c r="I2" s="321"/>
      <c r="J2" s="321"/>
      <c r="K2" s="321"/>
      <c r="N2" s="65" t="s">
        <v>503</v>
      </c>
      <c r="O2" s="62"/>
    </row>
    <row r="3" spans="1:21" ht="6" customHeight="1">
      <c r="A3" s="166"/>
      <c r="B3" s="166"/>
      <c r="C3" s="166"/>
      <c r="D3" s="166"/>
      <c r="E3" s="166"/>
      <c r="F3" s="166"/>
      <c r="G3" s="166"/>
      <c r="H3" s="166"/>
      <c r="I3" s="166"/>
      <c r="J3" s="166"/>
      <c r="K3" s="166"/>
    </row>
    <row r="4" spans="1:21" ht="30.75" customHeight="1">
      <c r="A4" s="942" t="s">
        <v>1130</v>
      </c>
      <c r="B4" s="945" t="s">
        <v>993</v>
      </c>
      <c r="C4" s="924" t="s">
        <v>989</v>
      </c>
      <c r="D4" s="925"/>
      <c r="E4" s="925"/>
      <c r="F4" s="925"/>
      <c r="G4" s="925"/>
      <c r="H4" s="925"/>
      <c r="I4" s="925"/>
      <c r="J4" s="925"/>
      <c r="K4" s="925"/>
      <c r="L4" s="319"/>
      <c r="M4" s="7"/>
    </row>
    <row r="5" spans="1:21" ht="30" customHeight="1">
      <c r="A5" s="943"/>
      <c r="B5" s="949"/>
      <c r="C5" s="924" t="s">
        <v>990</v>
      </c>
      <c r="D5" s="925"/>
      <c r="E5" s="926"/>
      <c r="F5" s="924" t="s">
        <v>991</v>
      </c>
      <c r="G5" s="925"/>
      <c r="H5" s="926"/>
      <c r="I5" s="945" t="s">
        <v>995</v>
      </c>
      <c r="J5" s="924" t="s">
        <v>992</v>
      </c>
      <c r="K5" s="925"/>
      <c r="L5" s="925"/>
      <c r="M5" s="643"/>
    </row>
    <row r="6" spans="1:21" ht="108" customHeight="1">
      <c r="A6" s="943"/>
      <c r="B6" s="1013"/>
      <c r="C6" s="4" t="s">
        <v>905</v>
      </c>
      <c r="D6" s="4" t="s">
        <v>979</v>
      </c>
      <c r="E6" s="4" t="s">
        <v>994</v>
      </c>
      <c r="F6" s="4" t="s">
        <v>905</v>
      </c>
      <c r="G6" s="4" t="s">
        <v>979</v>
      </c>
      <c r="H6" s="4" t="s">
        <v>994</v>
      </c>
      <c r="I6" s="1013"/>
      <c r="J6" s="83" t="s">
        <v>905</v>
      </c>
      <c r="K6" s="83" t="s">
        <v>996</v>
      </c>
      <c r="L6" s="83" t="s">
        <v>997</v>
      </c>
      <c r="M6" s="643"/>
    </row>
    <row r="7" spans="1:21" ht="28.5" customHeight="1">
      <c r="A7" s="944"/>
      <c r="B7" s="983" t="s">
        <v>912</v>
      </c>
      <c r="C7" s="957"/>
      <c r="D7" s="957"/>
      <c r="E7" s="957"/>
      <c r="F7" s="957"/>
      <c r="G7" s="957"/>
      <c r="H7" s="957"/>
      <c r="I7" s="957"/>
      <c r="J7" s="957"/>
      <c r="K7" s="957"/>
    </row>
    <row r="8" spans="1:21" ht="14.25" customHeight="1">
      <c r="A8" s="175" t="s">
        <v>214</v>
      </c>
      <c r="B8" s="560">
        <v>186155.8</v>
      </c>
      <c r="C8" s="555">
        <v>181.3</v>
      </c>
      <c r="D8" s="561">
        <v>153.80000000000001</v>
      </c>
      <c r="E8" s="561">
        <v>27.5</v>
      </c>
      <c r="F8" s="555">
        <f>G8+H8</f>
        <v>169.5</v>
      </c>
      <c r="G8" s="561">
        <v>131.9</v>
      </c>
      <c r="H8" s="561">
        <v>37.6</v>
      </c>
      <c r="I8" s="562">
        <v>258.3</v>
      </c>
      <c r="J8" s="561">
        <f>K8+L8</f>
        <v>185028.7</v>
      </c>
      <c r="K8" s="562">
        <v>9965.6</v>
      </c>
      <c r="L8" s="764">
        <v>175063.1</v>
      </c>
      <c r="M8" s="666"/>
      <c r="N8" s="765"/>
      <c r="O8" s="569"/>
      <c r="Q8" s="320"/>
      <c r="R8" s="320"/>
    </row>
    <row r="9" spans="1:21" ht="14.25" customHeight="1">
      <c r="A9" s="322" t="s">
        <v>569</v>
      </c>
      <c r="B9" s="219"/>
      <c r="C9" s="218"/>
      <c r="D9" s="219"/>
      <c r="E9" s="218"/>
      <c r="F9" s="491"/>
      <c r="G9" s="219"/>
      <c r="H9" s="218"/>
      <c r="I9" s="218"/>
      <c r="J9" s="218"/>
      <c r="K9" s="218"/>
      <c r="L9" s="564"/>
      <c r="M9" s="666"/>
      <c r="N9" s="765"/>
      <c r="O9" s="569"/>
      <c r="Q9" s="320"/>
      <c r="R9" s="320"/>
    </row>
    <row r="10" spans="1:21" ht="14.25" customHeight="1">
      <c r="A10" s="98" t="s">
        <v>176</v>
      </c>
      <c r="B10" s="218">
        <v>10326.5</v>
      </c>
      <c r="C10" s="218">
        <v>8.9</v>
      </c>
      <c r="D10" s="218">
        <v>7.8</v>
      </c>
      <c r="E10" s="218">
        <v>1.1000000000000001</v>
      </c>
      <c r="F10" s="843">
        <v>9.5</v>
      </c>
      <c r="G10" s="563">
        <v>7.8</v>
      </c>
      <c r="H10" s="564">
        <v>1.7</v>
      </c>
      <c r="I10" s="218">
        <v>3.9</v>
      </c>
      <c r="J10" s="218">
        <v>10302.1</v>
      </c>
      <c r="K10" s="564">
        <v>110.1</v>
      </c>
      <c r="L10" s="565">
        <v>10192</v>
      </c>
      <c r="M10" s="666"/>
      <c r="N10" s="765"/>
      <c r="O10" s="569"/>
      <c r="P10" s="569"/>
      <c r="Q10" s="569"/>
      <c r="R10" s="569"/>
      <c r="S10" s="569"/>
      <c r="T10" s="569"/>
      <c r="U10" s="569"/>
    </row>
    <row r="11" spans="1:21" ht="14.25" customHeight="1">
      <c r="A11" s="98" t="s">
        <v>177</v>
      </c>
      <c r="B11" s="219">
        <v>9924.5</v>
      </c>
      <c r="C11" s="218">
        <v>6.8</v>
      </c>
      <c r="D11" s="219">
        <v>6.3</v>
      </c>
      <c r="E11" s="218">
        <v>0.5</v>
      </c>
      <c r="F11" s="843">
        <v>8.6</v>
      </c>
      <c r="G11" s="219">
        <v>6.1</v>
      </c>
      <c r="H11" s="218">
        <v>2.5</v>
      </c>
      <c r="I11" s="218">
        <v>15.4</v>
      </c>
      <c r="J11" s="219">
        <v>9880.7999999999993</v>
      </c>
      <c r="K11" s="219">
        <v>2318.8000000000002</v>
      </c>
      <c r="L11" s="565">
        <v>7562</v>
      </c>
      <c r="M11" s="666"/>
      <c r="N11" s="765"/>
      <c r="O11" s="569"/>
      <c r="P11" s="569"/>
      <c r="Q11" s="569"/>
      <c r="R11" s="569"/>
      <c r="S11" s="569"/>
      <c r="T11" s="569"/>
      <c r="U11" s="569"/>
    </row>
    <row r="12" spans="1:21" ht="14.25" customHeight="1">
      <c r="A12" s="98" t="s">
        <v>178</v>
      </c>
      <c r="B12" s="219">
        <v>4938.5</v>
      </c>
      <c r="C12" s="218">
        <v>3.4</v>
      </c>
      <c r="D12" s="219">
        <v>3.3</v>
      </c>
      <c r="E12" s="218">
        <v>0.1</v>
      </c>
      <c r="F12" s="843">
        <v>5.3</v>
      </c>
      <c r="G12" s="219">
        <v>3.1</v>
      </c>
      <c r="H12" s="218">
        <v>2.2000000000000002</v>
      </c>
      <c r="I12" s="218">
        <v>5.5</v>
      </c>
      <c r="J12" s="219">
        <v>4921.4000000000005</v>
      </c>
      <c r="K12" s="219">
        <v>264.8</v>
      </c>
      <c r="L12" s="565">
        <v>4656.6000000000004</v>
      </c>
      <c r="M12" s="666"/>
      <c r="N12" s="765"/>
      <c r="O12" s="569"/>
      <c r="P12" s="569"/>
      <c r="Q12" s="569"/>
      <c r="R12" s="569"/>
      <c r="S12" s="569"/>
      <c r="T12" s="569"/>
      <c r="U12" s="569"/>
    </row>
    <row r="13" spans="1:21" ht="14.25" customHeight="1">
      <c r="A13" s="98" t="s">
        <v>179</v>
      </c>
      <c r="B13" s="219">
        <v>2062.4</v>
      </c>
      <c r="C13" s="218">
        <v>1.5</v>
      </c>
      <c r="D13" s="219">
        <v>0.6</v>
      </c>
      <c r="E13" s="218">
        <v>0.9</v>
      </c>
      <c r="F13" s="843">
        <v>2.8</v>
      </c>
      <c r="G13" s="219">
        <v>2</v>
      </c>
      <c r="H13" s="218">
        <v>0.8</v>
      </c>
      <c r="I13" s="218">
        <v>1.8</v>
      </c>
      <c r="J13" s="219">
        <v>2055.2000000000003</v>
      </c>
      <c r="K13" s="219">
        <v>279.8</v>
      </c>
      <c r="L13" s="565">
        <v>1775.4</v>
      </c>
      <c r="M13" s="666"/>
      <c r="N13" s="765"/>
      <c r="O13" s="569"/>
      <c r="P13" s="569"/>
      <c r="Q13" s="569"/>
      <c r="R13" s="569"/>
      <c r="S13" s="569"/>
      <c r="T13" s="569"/>
      <c r="U13" s="569"/>
    </row>
    <row r="14" spans="1:21" ht="14.25" customHeight="1">
      <c r="A14" s="98" t="s">
        <v>180</v>
      </c>
      <c r="B14" s="219">
        <v>35547.4</v>
      </c>
      <c r="C14" s="218">
        <v>37.699999999999996</v>
      </c>
      <c r="D14" s="219">
        <v>36.799999999999997</v>
      </c>
      <c r="E14" s="218">
        <v>0.9</v>
      </c>
      <c r="F14" s="843">
        <v>27.5</v>
      </c>
      <c r="G14" s="219">
        <v>25.3</v>
      </c>
      <c r="H14" s="218">
        <v>2.2000000000000002</v>
      </c>
      <c r="I14" s="218">
        <v>23.8</v>
      </c>
      <c r="J14" s="219">
        <v>35437</v>
      </c>
      <c r="K14" s="219">
        <v>673.9</v>
      </c>
      <c r="L14" s="565">
        <v>34763.1</v>
      </c>
      <c r="M14" s="666"/>
      <c r="N14" s="765"/>
      <c r="O14" s="569"/>
      <c r="P14" s="569"/>
      <c r="Q14" s="569"/>
      <c r="R14" s="569"/>
      <c r="S14" s="569"/>
      <c r="T14" s="569"/>
      <c r="U14" s="569"/>
    </row>
    <row r="15" spans="1:21" ht="14.25" customHeight="1">
      <c r="A15" s="98" t="s">
        <v>181</v>
      </c>
      <c r="B15" s="219">
        <v>7002</v>
      </c>
      <c r="C15" s="218">
        <v>5.8</v>
      </c>
      <c r="D15" s="219">
        <v>5</v>
      </c>
      <c r="E15" s="218">
        <v>0.8</v>
      </c>
      <c r="F15" s="843">
        <v>10.5</v>
      </c>
      <c r="G15" s="219">
        <v>4.7</v>
      </c>
      <c r="H15" s="218">
        <v>5.8</v>
      </c>
      <c r="I15" s="218">
        <v>17</v>
      </c>
      <c r="J15" s="219">
        <v>6937.2000000000007</v>
      </c>
      <c r="K15" s="219">
        <v>142.6</v>
      </c>
      <c r="L15" s="565">
        <v>6794.6</v>
      </c>
      <c r="M15" s="666"/>
      <c r="N15" s="765"/>
      <c r="O15" s="569"/>
      <c r="P15" s="569"/>
      <c r="Q15" s="569"/>
      <c r="R15" s="569"/>
      <c r="S15" s="569"/>
      <c r="T15" s="569"/>
      <c r="U15" s="569"/>
    </row>
    <row r="16" spans="1:21" ht="14.25" customHeight="1">
      <c r="A16" s="98" t="s">
        <v>182</v>
      </c>
      <c r="B16" s="219">
        <v>30623.200000000001</v>
      </c>
      <c r="C16" s="218">
        <v>27.2</v>
      </c>
      <c r="D16" s="219">
        <v>21.9</v>
      </c>
      <c r="E16" s="218">
        <v>5.3</v>
      </c>
      <c r="F16" s="843">
        <v>22.7</v>
      </c>
      <c r="G16" s="219">
        <v>19.899999999999999</v>
      </c>
      <c r="H16" s="218">
        <v>2.8</v>
      </c>
      <c r="I16" s="218">
        <v>10.6</v>
      </c>
      <c r="J16" s="219">
        <v>30558</v>
      </c>
      <c r="K16" s="219">
        <v>589.5</v>
      </c>
      <c r="L16" s="565">
        <v>29968.5</v>
      </c>
      <c r="M16" s="666"/>
      <c r="N16" s="765"/>
      <c r="O16" s="569"/>
      <c r="P16" s="569"/>
      <c r="Q16" s="569"/>
      <c r="R16" s="569"/>
      <c r="S16" s="569"/>
      <c r="T16" s="569"/>
      <c r="U16" s="569"/>
    </row>
    <row r="17" spans="1:21" ht="14.25" customHeight="1">
      <c r="A17" s="98" t="s">
        <v>183</v>
      </c>
      <c r="B17" s="219">
        <v>16272.2</v>
      </c>
      <c r="C17" s="218">
        <v>18.3</v>
      </c>
      <c r="D17" s="219">
        <v>17.600000000000001</v>
      </c>
      <c r="E17" s="218">
        <v>0.7</v>
      </c>
      <c r="F17" s="843">
        <v>13.6</v>
      </c>
      <c r="G17" s="219">
        <v>9.1</v>
      </c>
      <c r="H17" s="218">
        <v>4.5</v>
      </c>
      <c r="I17" s="218">
        <v>18.3</v>
      </c>
      <c r="J17" s="219">
        <v>16219.900000000001</v>
      </c>
      <c r="K17" s="219">
        <v>437.7</v>
      </c>
      <c r="L17" s="565">
        <v>15782.2</v>
      </c>
      <c r="M17" s="666"/>
      <c r="N17" s="765"/>
      <c r="O17" s="569"/>
      <c r="P17" s="569"/>
      <c r="Q17" s="569"/>
      <c r="R17" s="569"/>
      <c r="S17" s="569"/>
      <c r="T17" s="569"/>
      <c r="U17" s="569"/>
    </row>
    <row r="18" spans="1:21" ht="14.25" customHeight="1">
      <c r="A18" s="98" t="s">
        <v>184</v>
      </c>
      <c r="B18" s="219">
        <v>2522.1999999999998</v>
      </c>
      <c r="C18" s="218">
        <v>3.9</v>
      </c>
      <c r="D18" s="219">
        <v>3.3</v>
      </c>
      <c r="E18" s="218">
        <v>0.6</v>
      </c>
      <c r="F18" s="843">
        <v>6.2</v>
      </c>
      <c r="G18" s="219">
        <v>4.5</v>
      </c>
      <c r="H18" s="218">
        <v>1.7</v>
      </c>
      <c r="I18" s="218">
        <v>4.5999999999999996</v>
      </c>
      <c r="J18" s="219">
        <v>2506.5</v>
      </c>
      <c r="K18" s="219">
        <v>155.4</v>
      </c>
      <c r="L18" s="565">
        <v>2351.1</v>
      </c>
      <c r="M18" s="666"/>
      <c r="N18" s="765"/>
      <c r="O18" s="569"/>
      <c r="P18" s="569"/>
      <c r="Q18" s="569"/>
      <c r="R18" s="569"/>
      <c r="S18" s="569"/>
      <c r="T18" s="569"/>
      <c r="U18" s="569"/>
    </row>
    <row r="19" spans="1:21" ht="14.25" customHeight="1">
      <c r="A19" s="98" t="s">
        <v>185</v>
      </c>
      <c r="B19" s="219">
        <v>2054.6999999999998</v>
      </c>
      <c r="C19" s="218">
        <v>1.4</v>
      </c>
      <c r="D19" s="219">
        <v>1.4</v>
      </c>
      <c r="E19" s="218">
        <v>0</v>
      </c>
      <c r="F19" s="843">
        <v>2.2999999999999998</v>
      </c>
      <c r="G19" s="219">
        <v>2</v>
      </c>
      <c r="H19" s="218">
        <v>0.3</v>
      </c>
      <c r="I19" s="218">
        <v>2.7</v>
      </c>
      <c r="J19" s="219">
        <v>2047.6</v>
      </c>
      <c r="K19" s="219">
        <v>806.6</v>
      </c>
      <c r="L19" s="565">
        <v>1241</v>
      </c>
      <c r="M19" s="666"/>
      <c r="N19" s="765"/>
      <c r="O19" s="569"/>
      <c r="P19" s="569"/>
      <c r="Q19" s="569"/>
      <c r="R19" s="569"/>
      <c r="S19" s="569"/>
      <c r="T19" s="569"/>
      <c r="U19" s="569"/>
    </row>
    <row r="20" spans="1:21" ht="14.25" customHeight="1">
      <c r="A20" s="98" t="s">
        <v>186</v>
      </c>
      <c r="B20" s="219">
        <v>6522.2</v>
      </c>
      <c r="C20" s="218">
        <v>4.8</v>
      </c>
      <c r="D20" s="219">
        <v>4.5999999999999996</v>
      </c>
      <c r="E20" s="218">
        <v>0.2</v>
      </c>
      <c r="F20" s="843">
        <v>4.7</v>
      </c>
      <c r="G20" s="219">
        <v>4.3</v>
      </c>
      <c r="H20" s="218">
        <v>0.4</v>
      </c>
      <c r="I20" s="218">
        <v>4.5</v>
      </c>
      <c r="J20" s="219">
        <v>6506.6</v>
      </c>
      <c r="K20" s="219">
        <v>956.1</v>
      </c>
      <c r="L20" s="565">
        <v>5550.5</v>
      </c>
      <c r="M20" s="666"/>
      <c r="N20" s="765"/>
      <c r="O20" s="569"/>
      <c r="P20" s="569"/>
      <c r="Q20" s="569"/>
      <c r="R20" s="569"/>
      <c r="S20" s="569"/>
      <c r="T20" s="569"/>
      <c r="U20" s="569"/>
    </row>
    <row r="21" spans="1:21" ht="14.25" customHeight="1">
      <c r="A21" s="98" t="s">
        <v>187</v>
      </c>
      <c r="B21" s="219">
        <v>29210.5</v>
      </c>
      <c r="C21" s="218">
        <v>27.6</v>
      </c>
      <c r="D21" s="219">
        <v>19.5</v>
      </c>
      <c r="E21" s="218">
        <v>8.1</v>
      </c>
      <c r="F21" s="843">
        <v>26.5</v>
      </c>
      <c r="G21" s="219">
        <v>20.6</v>
      </c>
      <c r="H21" s="218">
        <v>5.9</v>
      </c>
      <c r="I21" s="218">
        <v>107</v>
      </c>
      <c r="J21" s="219">
        <v>28632.3</v>
      </c>
      <c r="K21" s="219">
        <v>618</v>
      </c>
      <c r="L21" s="565">
        <v>28014.3</v>
      </c>
      <c r="M21" s="666"/>
      <c r="N21" s="765"/>
      <c r="O21" s="569"/>
      <c r="P21" s="569"/>
      <c r="Q21" s="569"/>
      <c r="R21" s="569"/>
      <c r="S21" s="569"/>
      <c r="T21" s="569"/>
      <c r="U21" s="569"/>
    </row>
    <row r="22" spans="1:21" ht="14.25" customHeight="1">
      <c r="A22" s="98" t="s">
        <v>188</v>
      </c>
      <c r="B22" s="219">
        <v>11195.7</v>
      </c>
      <c r="C22" s="218">
        <v>16.3</v>
      </c>
      <c r="D22" s="219">
        <v>11.4</v>
      </c>
      <c r="E22" s="218">
        <v>4.9000000000000004</v>
      </c>
      <c r="F22" s="843">
        <v>11.1</v>
      </c>
      <c r="G22" s="219">
        <v>6.6</v>
      </c>
      <c r="H22" s="218">
        <v>4.5</v>
      </c>
      <c r="I22" s="218">
        <v>32.4</v>
      </c>
      <c r="J22" s="219">
        <v>11132.8</v>
      </c>
      <c r="K22" s="219">
        <v>386.9</v>
      </c>
      <c r="L22" s="565">
        <v>10745.9</v>
      </c>
      <c r="M22" s="666"/>
      <c r="N22" s="765"/>
      <c r="O22" s="569"/>
      <c r="P22" s="569"/>
      <c r="Q22" s="569"/>
      <c r="R22" s="569"/>
      <c r="S22" s="569"/>
      <c r="T22" s="569"/>
      <c r="U22" s="569"/>
    </row>
    <row r="23" spans="1:21" ht="14.25" customHeight="1">
      <c r="A23" s="98" t="s">
        <v>189</v>
      </c>
      <c r="B23" s="219">
        <v>1531.4</v>
      </c>
      <c r="C23" s="218">
        <v>3</v>
      </c>
      <c r="D23" s="219">
        <v>3</v>
      </c>
      <c r="E23" s="218">
        <v>0</v>
      </c>
      <c r="F23" s="843">
        <v>2.2000000000000002</v>
      </c>
      <c r="G23" s="219">
        <v>2.1</v>
      </c>
      <c r="H23" s="218">
        <v>0.1</v>
      </c>
      <c r="I23" s="218">
        <v>2.5</v>
      </c>
      <c r="J23" s="219">
        <v>1522.6</v>
      </c>
      <c r="K23" s="219">
        <v>294.5</v>
      </c>
      <c r="L23" s="565">
        <v>1228.0999999999999</v>
      </c>
      <c r="M23" s="666"/>
      <c r="N23" s="765"/>
      <c r="O23" s="569"/>
      <c r="P23" s="569"/>
      <c r="Q23" s="569"/>
      <c r="R23" s="569"/>
      <c r="S23" s="569"/>
      <c r="T23" s="569"/>
      <c r="U23" s="569"/>
    </row>
    <row r="24" spans="1:21" ht="14.25" customHeight="1">
      <c r="A24" s="98" t="s">
        <v>190</v>
      </c>
      <c r="B24" s="219">
        <v>9665.4</v>
      </c>
      <c r="C24" s="218">
        <v>8.1999999999999993</v>
      </c>
      <c r="D24" s="219">
        <v>7</v>
      </c>
      <c r="E24" s="218">
        <v>1.2</v>
      </c>
      <c r="F24" s="843">
        <v>10.199999999999999</v>
      </c>
      <c r="G24" s="219">
        <v>9</v>
      </c>
      <c r="H24" s="218">
        <v>1.2</v>
      </c>
      <c r="I24" s="218">
        <v>5.6</v>
      </c>
      <c r="J24" s="219">
        <v>9631.6</v>
      </c>
      <c r="K24" s="219">
        <v>758.7</v>
      </c>
      <c r="L24" s="565">
        <v>8872.9</v>
      </c>
      <c r="M24" s="666"/>
      <c r="N24" s="666"/>
      <c r="O24" s="569"/>
      <c r="P24" s="569"/>
      <c r="Q24" s="569"/>
      <c r="R24" s="569"/>
      <c r="S24" s="569"/>
      <c r="T24" s="569"/>
      <c r="U24" s="569"/>
    </row>
    <row r="25" spans="1:21" ht="14.25" customHeight="1">
      <c r="A25" s="98" t="s">
        <v>191</v>
      </c>
      <c r="B25" s="219">
        <v>6756.7</v>
      </c>
      <c r="C25" s="218">
        <v>6.6</v>
      </c>
      <c r="D25" s="219">
        <v>4.2</v>
      </c>
      <c r="E25" s="218">
        <v>2.4</v>
      </c>
      <c r="F25" s="843">
        <v>5.9</v>
      </c>
      <c r="G25" s="219">
        <v>4.8</v>
      </c>
      <c r="H25" s="218">
        <v>1.1000000000000001</v>
      </c>
      <c r="I25" s="218">
        <v>2.7</v>
      </c>
      <c r="J25" s="219">
        <v>6737.2000000000007</v>
      </c>
      <c r="K25" s="219">
        <v>1172.4000000000001</v>
      </c>
      <c r="L25" s="565">
        <v>5564.8</v>
      </c>
      <c r="M25" s="666"/>
      <c r="N25" s="666"/>
      <c r="O25" s="569"/>
      <c r="P25" s="569"/>
      <c r="Q25" s="569"/>
      <c r="R25" s="569"/>
      <c r="S25" s="569"/>
      <c r="T25" s="569"/>
      <c r="U25" s="569"/>
    </row>
    <row r="26" spans="1:21">
      <c r="A26" s="7"/>
      <c r="B26" s="229"/>
      <c r="C26" s="229"/>
      <c r="D26" s="229"/>
      <c r="E26" s="229"/>
      <c r="F26" s="229"/>
      <c r="G26" s="229"/>
      <c r="H26" s="229"/>
      <c r="I26" s="229"/>
      <c r="J26" s="229"/>
      <c r="K26" s="229"/>
      <c r="L26" s="229"/>
      <c r="M26" s="317"/>
    </row>
    <row r="27" spans="1:21">
      <c r="A27" s="7"/>
      <c r="B27" s="229"/>
      <c r="C27" s="229"/>
      <c r="D27" s="229"/>
      <c r="E27" s="229"/>
      <c r="F27" s="229"/>
      <c r="G27" s="229"/>
      <c r="H27" s="229"/>
      <c r="I27" s="229"/>
      <c r="J27" s="229"/>
      <c r="K27" s="229"/>
      <c r="L27" s="229"/>
      <c r="M27" s="229"/>
    </row>
    <row r="29" spans="1:21">
      <c r="B29" s="317"/>
      <c r="C29" s="317"/>
      <c r="D29" s="317"/>
      <c r="E29" s="317"/>
      <c r="F29" s="317"/>
      <c r="G29" s="317"/>
      <c r="H29" s="317"/>
      <c r="I29" s="317"/>
      <c r="J29" s="317"/>
      <c r="K29" s="317"/>
      <c r="L29" s="317"/>
      <c r="M29" s="317"/>
    </row>
  </sheetData>
  <customSheetViews>
    <customSheetView guid="{17A61E15-CB34-4E45-B54C-4890B27A542F}" showGridLines="0">
      <selection activeCell="H9" sqref="H9:H1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8">
    <mergeCell ref="B7:K7"/>
    <mergeCell ref="C4:K4"/>
    <mergeCell ref="A4:A7"/>
    <mergeCell ref="B4:B6"/>
    <mergeCell ref="C5:E5"/>
    <mergeCell ref="F5:H5"/>
    <mergeCell ref="I5:I6"/>
    <mergeCell ref="J5:L5"/>
  </mergeCells>
  <phoneticPr fontId="0" type="noConversion"/>
  <hyperlinks>
    <hyperlink ref="N2" location="'Spis tablic_Contents'!A1" display="&lt; BACK"/>
    <hyperlink ref="N1" location="'Spis tablic_Contents'!A1" display="&lt; POWRÓT"/>
  </hyperlinks>
  <pageMargins left="0.74803149606299213" right="0.74803149606299213" top="0.78740157480314965" bottom="0.78740157480314965" header="0.51181102362204722" footer="0.51181102362204722"/>
  <pageSetup paperSize="9" scale="69" orientation="landscape" r:id="rId2"/>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7"/>
  <sheetViews>
    <sheetView showGridLines="0" zoomScaleNormal="100" workbookViewId="0">
      <selection activeCell="O18" sqref="O18"/>
    </sheetView>
  </sheetViews>
  <sheetFormatPr defaultColWidth="9.140625" defaultRowHeight="12"/>
  <cols>
    <col min="1" max="1" width="20.85546875" style="10" customWidth="1"/>
    <col min="2" max="8" width="14" style="10" customWidth="1"/>
    <col min="9" max="10" width="13.7109375" style="10" customWidth="1"/>
    <col min="11" max="11" width="7.5703125" style="10" customWidth="1"/>
    <col min="12" max="12" width="10.140625" style="10" customWidth="1"/>
    <col min="13" max="16384" width="9.140625" style="10"/>
  </cols>
  <sheetData>
    <row r="1" spans="1:13" ht="14.25" customHeight="1">
      <c r="A1" s="415" t="s">
        <v>1656</v>
      </c>
      <c r="B1" s="323"/>
      <c r="C1" s="323"/>
      <c r="D1" s="323"/>
      <c r="E1" s="323"/>
      <c r="F1" s="323"/>
      <c r="G1" s="323"/>
      <c r="H1" s="323"/>
      <c r="I1" s="323"/>
      <c r="J1" s="323"/>
      <c r="K1" s="323"/>
      <c r="L1" s="2" t="s">
        <v>502</v>
      </c>
      <c r="M1" s="1"/>
    </row>
    <row r="2" spans="1:13" ht="14.25" customHeight="1">
      <c r="A2" s="330" t="s">
        <v>1657</v>
      </c>
      <c r="B2" s="323"/>
      <c r="C2" s="324"/>
      <c r="D2" s="324"/>
      <c r="E2" s="324"/>
      <c r="F2" s="324"/>
      <c r="G2" s="324"/>
      <c r="H2" s="324"/>
      <c r="I2" s="324"/>
      <c r="J2" s="324"/>
      <c r="K2" s="324"/>
      <c r="L2" s="65" t="s">
        <v>503</v>
      </c>
      <c r="M2" s="1"/>
    </row>
    <row r="3" spans="1:13" ht="6" customHeight="1">
      <c r="A3" s="166"/>
      <c r="B3" s="167"/>
      <c r="C3" s="167"/>
      <c r="D3" s="167"/>
      <c r="E3" s="167"/>
      <c r="F3" s="167"/>
      <c r="G3" s="167"/>
      <c r="H3" s="167"/>
      <c r="I3" s="167"/>
      <c r="J3" s="167"/>
      <c r="K3" s="166"/>
      <c r="L3" s="7"/>
    </row>
    <row r="4" spans="1:13" ht="33.75" customHeight="1">
      <c r="A4" s="1002" t="s">
        <v>1003</v>
      </c>
      <c r="B4" s="924" t="s">
        <v>998</v>
      </c>
      <c r="C4" s="925"/>
      <c r="D4" s="925"/>
      <c r="E4" s="925"/>
      <c r="F4" s="925"/>
      <c r="G4" s="925"/>
      <c r="H4" s="925"/>
      <c r="I4" s="925"/>
      <c r="J4" s="925"/>
      <c r="K4" s="80"/>
      <c r="L4" s="7"/>
    </row>
    <row r="5" spans="1:13" ht="33.75" customHeight="1">
      <c r="A5" s="1011"/>
      <c r="B5" s="1004" t="s">
        <v>999</v>
      </c>
      <c r="C5" s="1005"/>
      <c r="D5" s="924" t="s">
        <v>1000</v>
      </c>
      <c r="E5" s="925"/>
      <c r="F5" s="925"/>
      <c r="G5" s="925"/>
      <c r="H5" s="926"/>
      <c r="I5" s="954" t="s">
        <v>1278</v>
      </c>
      <c r="J5" s="997"/>
      <c r="K5" s="325"/>
      <c r="L5" s="7"/>
    </row>
    <row r="6" spans="1:13" ht="33.75" customHeight="1">
      <c r="A6" s="1011"/>
      <c r="B6" s="999" t="s">
        <v>905</v>
      </c>
      <c r="C6" s="999" t="s">
        <v>1001</v>
      </c>
      <c r="D6" s="999" t="s">
        <v>905</v>
      </c>
      <c r="E6" s="1004" t="s">
        <v>908</v>
      </c>
      <c r="F6" s="1006"/>
      <c r="G6" s="1006"/>
      <c r="H6" s="1005"/>
      <c r="I6" s="1016"/>
      <c r="J6" s="1017"/>
      <c r="K6" s="325"/>
      <c r="L6" s="7"/>
    </row>
    <row r="7" spans="1:13" ht="33.75" customHeight="1">
      <c r="A7" s="1011"/>
      <c r="B7" s="1000"/>
      <c r="C7" s="1000"/>
      <c r="D7" s="1000"/>
      <c r="E7" s="4" t="s">
        <v>990</v>
      </c>
      <c r="F7" s="326" t="s">
        <v>991</v>
      </c>
      <c r="G7" s="4" t="s">
        <v>1002</v>
      </c>
      <c r="H7" s="80" t="s">
        <v>992</v>
      </c>
      <c r="I7" s="1018"/>
      <c r="J7" s="998"/>
      <c r="K7" s="325"/>
      <c r="L7" s="7"/>
    </row>
    <row r="8" spans="1:13" ht="33.75" customHeight="1">
      <c r="A8" s="1007"/>
      <c r="B8" s="1004" t="s">
        <v>948</v>
      </c>
      <c r="C8" s="1006"/>
      <c r="D8" s="1006"/>
      <c r="E8" s="1006"/>
      <c r="F8" s="1006"/>
      <c r="G8" s="1006"/>
      <c r="H8" s="1005"/>
      <c r="I8" s="291" t="s">
        <v>1004</v>
      </c>
      <c r="J8" s="291" t="s">
        <v>1000</v>
      </c>
      <c r="K8" s="325"/>
      <c r="L8" s="7"/>
    </row>
    <row r="9" spans="1:13" ht="14.25" customHeight="1">
      <c r="A9" s="529" t="s">
        <v>284</v>
      </c>
      <c r="B9" s="530">
        <v>41</v>
      </c>
      <c r="C9" s="530">
        <v>16</v>
      </c>
      <c r="D9" s="530">
        <v>42114</v>
      </c>
      <c r="E9" s="530">
        <v>142</v>
      </c>
      <c r="F9" s="530">
        <v>82</v>
      </c>
      <c r="G9" s="530">
        <v>49</v>
      </c>
      <c r="H9" s="530">
        <v>41832</v>
      </c>
      <c r="I9" s="219">
        <v>98.1</v>
      </c>
      <c r="J9" s="219">
        <v>0.2</v>
      </c>
      <c r="K9" s="315"/>
      <c r="L9" s="327"/>
      <c r="M9" s="327"/>
    </row>
    <row r="10" spans="1:13" ht="14.25" customHeight="1">
      <c r="A10" s="531" t="s">
        <v>285</v>
      </c>
      <c r="B10" s="530">
        <v>10</v>
      </c>
      <c r="C10" s="530">
        <v>10</v>
      </c>
      <c r="D10" s="530">
        <v>16276</v>
      </c>
      <c r="E10" s="530">
        <v>1990</v>
      </c>
      <c r="F10" s="530">
        <v>20</v>
      </c>
      <c r="G10" s="530">
        <v>55</v>
      </c>
      <c r="H10" s="530">
        <v>14211</v>
      </c>
      <c r="I10" s="219">
        <v>50</v>
      </c>
      <c r="J10" s="530" t="s">
        <v>556</v>
      </c>
      <c r="K10" s="328"/>
      <c r="L10" s="327"/>
      <c r="M10" s="327"/>
    </row>
    <row r="11" spans="1:13" ht="14.25" customHeight="1">
      <c r="A11" s="531" t="s">
        <v>286</v>
      </c>
      <c r="B11" s="532" t="s">
        <v>556</v>
      </c>
      <c r="C11" s="532" t="s">
        <v>556</v>
      </c>
      <c r="D11" s="530">
        <v>2</v>
      </c>
      <c r="E11" s="532" t="s">
        <v>556</v>
      </c>
      <c r="F11" s="530">
        <v>1</v>
      </c>
      <c r="G11" s="532" t="s">
        <v>556</v>
      </c>
      <c r="H11" s="530">
        <v>1</v>
      </c>
      <c r="I11" s="532" t="s">
        <v>556</v>
      </c>
      <c r="J11" s="530" t="s">
        <v>556</v>
      </c>
      <c r="K11" s="328"/>
      <c r="L11" s="327"/>
      <c r="M11" s="327"/>
    </row>
    <row r="12" spans="1:13" ht="14.25" customHeight="1">
      <c r="A12" s="531" t="s">
        <v>767</v>
      </c>
      <c r="B12" s="532" t="s">
        <v>556</v>
      </c>
      <c r="C12" s="532" t="s">
        <v>556</v>
      </c>
      <c r="D12" s="530">
        <v>673</v>
      </c>
      <c r="E12" s="532" t="s">
        <v>556</v>
      </c>
      <c r="F12" s="530">
        <v>1</v>
      </c>
      <c r="G12" s="532" t="s">
        <v>556</v>
      </c>
      <c r="H12" s="530">
        <v>672</v>
      </c>
      <c r="I12" s="532" t="s">
        <v>556</v>
      </c>
      <c r="J12" s="530" t="s">
        <v>556</v>
      </c>
      <c r="K12" s="328"/>
      <c r="L12" s="327"/>
      <c r="M12" s="327"/>
    </row>
    <row r="13" spans="1:13" ht="14.25" customHeight="1">
      <c r="A13" s="531" t="s">
        <v>678</v>
      </c>
      <c r="B13" s="532" t="s">
        <v>556</v>
      </c>
      <c r="C13" s="532" t="s">
        <v>556</v>
      </c>
      <c r="D13" s="530">
        <v>390</v>
      </c>
      <c r="E13" s="532" t="s">
        <v>556</v>
      </c>
      <c r="F13" s="532" t="s">
        <v>556</v>
      </c>
      <c r="G13" s="532" t="s">
        <v>556</v>
      </c>
      <c r="H13" s="530">
        <v>390</v>
      </c>
      <c r="I13" s="532" t="s">
        <v>556</v>
      </c>
      <c r="J13" s="532" t="s">
        <v>556</v>
      </c>
      <c r="K13" s="328"/>
      <c r="L13" s="327"/>
      <c r="M13" s="327"/>
    </row>
    <row r="14" spans="1:13" ht="14.25" customHeight="1">
      <c r="A14" s="531" t="s">
        <v>207</v>
      </c>
      <c r="B14" s="530">
        <v>191</v>
      </c>
      <c r="C14" s="530">
        <v>149</v>
      </c>
      <c r="D14" s="530">
        <v>1201081</v>
      </c>
      <c r="E14" s="530">
        <v>836</v>
      </c>
      <c r="F14" s="530">
        <v>691</v>
      </c>
      <c r="G14" s="530">
        <v>4458</v>
      </c>
      <c r="H14" s="530">
        <v>1193764</v>
      </c>
      <c r="I14" s="219">
        <v>99</v>
      </c>
      <c r="J14" s="219">
        <v>34.799999999999997</v>
      </c>
      <c r="K14" s="315"/>
      <c r="L14" s="327"/>
      <c r="M14" s="327"/>
    </row>
    <row r="15" spans="1:13" ht="14.25" customHeight="1">
      <c r="A15" s="531" t="s">
        <v>679</v>
      </c>
      <c r="B15" s="532" t="s">
        <v>556</v>
      </c>
      <c r="C15" s="532" t="s">
        <v>556</v>
      </c>
      <c r="D15" s="532" t="s">
        <v>556</v>
      </c>
      <c r="E15" s="532" t="s">
        <v>556</v>
      </c>
      <c r="F15" s="532" t="s">
        <v>556</v>
      </c>
      <c r="G15" s="532" t="s">
        <v>556</v>
      </c>
      <c r="H15" s="532" t="s">
        <v>556</v>
      </c>
      <c r="I15" s="532" t="s">
        <v>556</v>
      </c>
      <c r="J15" s="532" t="s">
        <v>556</v>
      </c>
      <c r="K15" s="328"/>
      <c r="L15" s="327"/>
      <c r="M15" s="327"/>
    </row>
    <row r="16" spans="1:13" ht="14.25" customHeight="1">
      <c r="A16" s="531" t="s">
        <v>287</v>
      </c>
      <c r="B16" s="532" t="s">
        <v>556</v>
      </c>
      <c r="C16" s="532" t="s">
        <v>556</v>
      </c>
      <c r="D16" s="530">
        <v>213</v>
      </c>
      <c r="E16" s="532" t="s">
        <v>556</v>
      </c>
      <c r="F16" s="532" t="s">
        <v>556</v>
      </c>
      <c r="G16" s="532" t="s">
        <v>556</v>
      </c>
      <c r="H16" s="530">
        <v>213</v>
      </c>
      <c r="I16" s="532" t="s">
        <v>556</v>
      </c>
      <c r="J16" s="532" t="s">
        <v>556</v>
      </c>
      <c r="K16" s="328"/>
      <c r="L16" s="327"/>
      <c r="M16" s="327"/>
    </row>
    <row r="17" spans="1:13" ht="14.25" customHeight="1">
      <c r="A17" s="531" t="s">
        <v>45</v>
      </c>
      <c r="B17" s="530">
        <v>5</v>
      </c>
      <c r="C17" s="530">
        <v>5</v>
      </c>
      <c r="D17" s="530">
        <v>73977</v>
      </c>
      <c r="E17" s="530">
        <v>248</v>
      </c>
      <c r="F17" s="530">
        <v>127</v>
      </c>
      <c r="G17" s="530">
        <v>47</v>
      </c>
      <c r="H17" s="530">
        <v>73555</v>
      </c>
      <c r="I17" s="219">
        <v>99.7</v>
      </c>
      <c r="J17" s="530" t="s">
        <v>556</v>
      </c>
      <c r="K17" s="328"/>
      <c r="L17" s="327"/>
      <c r="M17" s="327"/>
    </row>
    <row r="18" spans="1:13" ht="14.25" customHeight="1">
      <c r="A18" s="531" t="s">
        <v>288</v>
      </c>
      <c r="B18" s="532" t="s">
        <v>556</v>
      </c>
      <c r="C18" s="532" t="s">
        <v>556</v>
      </c>
      <c r="D18" s="530">
        <v>1025</v>
      </c>
      <c r="E18" s="532" t="s">
        <v>556</v>
      </c>
      <c r="F18" s="530">
        <v>1</v>
      </c>
      <c r="G18" s="532" t="s">
        <v>556</v>
      </c>
      <c r="H18" s="530">
        <v>1023</v>
      </c>
      <c r="I18" s="532" t="s">
        <v>556</v>
      </c>
      <c r="J18" s="530" t="s">
        <v>556</v>
      </c>
      <c r="K18" s="328"/>
      <c r="L18" s="327"/>
      <c r="M18" s="327"/>
    </row>
    <row r="19" spans="1:13" ht="14.25" customHeight="1">
      <c r="A19" s="531" t="s">
        <v>289</v>
      </c>
      <c r="B19" s="532" t="s">
        <v>556</v>
      </c>
      <c r="C19" s="532" t="s">
        <v>556</v>
      </c>
      <c r="D19" s="530">
        <v>1380</v>
      </c>
      <c r="E19" s="532" t="s">
        <v>556</v>
      </c>
      <c r="F19" s="530">
        <v>1</v>
      </c>
      <c r="G19" s="532" t="s">
        <v>556</v>
      </c>
      <c r="H19" s="530">
        <v>1377</v>
      </c>
      <c r="I19" s="532" t="s">
        <v>556</v>
      </c>
      <c r="J19" s="530" t="s">
        <v>556</v>
      </c>
      <c r="K19" s="328"/>
      <c r="L19" s="327"/>
      <c r="M19" s="327"/>
    </row>
    <row r="20" spans="1:13" ht="14.25" customHeight="1">
      <c r="A20" s="531" t="s">
        <v>680</v>
      </c>
      <c r="B20" s="530">
        <v>4</v>
      </c>
      <c r="C20" s="530">
        <v>2</v>
      </c>
      <c r="D20" s="530">
        <v>5527</v>
      </c>
      <c r="E20" s="530">
        <v>6</v>
      </c>
      <c r="F20" s="530">
        <v>6</v>
      </c>
      <c r="G20" s="530">
        <v>44</v>
      </c>
      <c r="H20" s="530">
        <v>5471</v>
      </c>
      <c r="I20" s="219">
        <v>91.5</v>
      </c>
      <c r="J20" s="530" t="s">
        <v>556</v>
      </c>
      <c r="K20" s="328"/>
      <c r="L20" s="327"/>
      <c r="M20" s="327"/>
    </row>
    <row r="21" spans="1:13" ht="14.25" customHeight="1">
      <c r="A21" s="531" t="s">
        <v>765</v>
      </c>
      <c r="B21" s="532" t="s">
        <v>556</v>
      </c>
      <c r="C21" s="532" t="s">
        <v>556</v>
      </c>
      <c r="D21" s="533">
        <v>189</v>
      </c>
      <c r="E21" s="532" t="s">
        <v>556</v>
      </c>
      <c r="F21" s="532" t="s">
        <v>556</v>
      </c>
      <c r="G21" s="532" t="s">
        <v>556</v>
      </c>
      <c r="H21" s="533">
        <v>189</v>
      </c>
      <c r="I21" s="532" t="s">
        <v>556</v>
      </c>
      <c r="J21" s="532" t="s">
        <v>556</v>
      </c>
      <c r="K21" s="328"/>
      <c r="L21" s="327"/>
      <c r="M21" s="327"/>
    </row>
    <row r="22" spans="1:13" ht="14.25" customHeight="1">
      <c r="A22" s="531" t="s">
        <v>792</v>
      </c>
      <c r="B22" s="532" t="s">
        <v>556</v>
      </c>
      <c r="C22" s="532" t="s">
        <v>556</v>
      </c>
      <c r="D22" s="533">
        <v>152</v>
      </c>
      <c r="E22" s="532" t="s">
        <v>556</v>
      </c>
      <c r="F22" s="532" t="s">
        <v>556</v>
      </c>
      <c r="G22" s="532" t="s">
        <v>556</v>
      </c>
      <c r="H22" s="533">
        <v>133</v>
      </c>
      <c r="I22" s="532" t="s">
        <v>556</v>
      </c>
      <c r="J22" s="530" t="s">
        <v>556</v>
      </c>
      <c r="K22" s="328"/>
      <c r="L22" s="327"/>
      <c r="M22" s="327"/>
    </row>
    <row r="23" spans="1:13" ht="14.25" customHeight="1">
      <c r="A23" s="534" t="s">
        <v>290</v>
      </c>
      <c r="B23" s="532" t="s">
        <v>556</v>
      </c>
      <c r="C23" s="532" t="s">
        <v>556</v>
      </c>
      <c r="D23" s="533">
        <v>969</v>
      </c>
      <c r="E23" s="532" t="s">
        <v>556</v>
      </c>
      <c r="F23" s="532" t="s">
        <v>556</v>
      </c>
      <c r="G23" s="532" t="s">
        <v>556</v>
      </c>
      <c r="H23" s="533">
        <v>969</v>
      </c>
      <c r="I23" s="532" t="s">
        <v>556</v>
      </c>
      <c r="J23" s="532" t="s">
        <v>556</v>
      </c>
      <c r="K23" s="328"/>
      <c r="L23" s="7"/>
      <c r="M23" s="7"/>
    </row>
    <row r="24" spans="1:13" ht="14.25" customHeight="1">
      <c r="A24" s="534" t="s">
        <v>766</v>
      </c>
      <c r="B24" s="530">
        <v>184</v>
      </c>
      <c r="C24" s="530">
        <v>13</v>
      </c>
      <c r="D24" s="533">
        <v>61615</v>
      </c>
      <c r="E24" s="530">
        <v>165</v>
      </c>
      <c r="F24" s="530">
        <v>98</v>
      </c>
      <c r="G24" s="530">
        <v>70</v>
      </c>
      <c r="H24" s="533">
        <v>61257</v>
      </c>
      <c r="I24" s="219">
        <v>51.2</v>
      </c>
      <c r="J24" s="530">
        <v>0.5</v>
      </c>
      <c r="K24" s="328"/>
      <c r="L24" s="7"/>
    </row>
    <row r="25" spans="1:13" ht="14.25" customHeight="1">
      <c r="A25" s="534" t="s">
        <v>291</v>
      </c>
      <c r="B25" s="530">
        <v>6</v>
      </c>
      <c r="C25" s="530">
        <v>6</v>
      </c>
      <c r="D25" s="533">
        <v>21279</v>
      </c>
      <c r="E25" s="530">
        <v>57</v>
      </c>
      <c r="F25" s="530">
        <v>44</v>
      </c>
      <c r="G25" s="530">
        <v>101</v>
      </c>
      <c r="H25" s="533">
        <v>21077</v>
      </c>
      <c r="I25" s="219">
        <v>98</v>
      </c>
      <c r="J25" s="530" t="s">
        <v>556</v>
      </c>
      <c r="K25" s="328"/>
      <c r="L25" s="7"/>
    </row>
    <row r="26" spans="1:13" ht="6" customHeight="1">
      <c r="A26" s="7"/>
      <c r="B26" s="7"/>
      <c r="C26" s="7"/>
      <c r="D26" s="7"/>
      <c r="E26" s="7"/>
      <c r="F26" s="7"/>
      <c r="G26" s="7"/>
      <c r="H26" s="7"/>
      <c r="I26" s="7"/>
      <c r="J26" s="7"/>
      <c r="K26" s="7"/>
      <c r="L26" s="7"/>
    </row>
    <row r="27" spans="1:13" ht="14.25" customHeight="1">
      <c r="A27" s="1014" t="s">
        <v>1279</v>
      </c>
      <c r="B27" s="1014"/>
      <c r="C27" s="1014"/>
      <c r="D27" s="1014"/>
      <c r="E27" s="1014"/>
      <c r="F27" s="1014"/>
      <c r="G27" s="1014"/>
      <c r="H27" s="1014"/>
      <c r="I27" s="1014"/>
      <c r="J27" s="1014"/>
      <c r="K27" s="30"/>
      <c r="L27" s="7"/>
    </row>
    <row r="28" spans="1:13" ht="14.25" customHeight="1">
      <c r="A28" s="1015" t="s">
        <v>1280</v>
      </c>
      <c r="B28" s="1015"/>
      <c r="C28" s="1015"/>
      <c r="D28" s="1015"/>
      <c r="E28" s="1015"/>
      <c r="F28" s="1015"/>
      <c r="G28" s="1015"/>
      <c r="H28" s="1015"/>
      <c r="I28" s="1015"/>
      <c r="J28" s="1015"/>
      <c r="K28" s="329"/>
      <c r="L28" s="7"/>
    </row>
    <row r="29" spans="1:13" ht="14.25" customHeight="1">
      <c r="A29" s="7"/>
      <c r="I29" s="7"/>
      <c r="J29" s="7"/>
      <c r="K29" s="7"/>
    </row>
    <row r="30" spans="1:13" ht="14.25" customHeight="1">
      <c r="A30" s="7"/>
      <c r="I30" s="7"/>
      <c r="J30" s="7"/>
      <c r="K30" s="7"/>
    </row>
    <row r="31" spans="1:13" ht="14.25" customHeight="1">
      <c r="A31" s="7"/>
      <c r="I31" s="7"/>
      <c r="J31" s="7"/>
      <c r="K31" s="7"/>
    </row>
    <row r="32" spans="1:13" ht="14.25" customHeight="1">
      <c r="A32" s="7"/>
      <c r="I32" s="7"/>
      <c r="J32" s="7"/>
      <c r="K32" s="7"/>
    </row>
    <row r="33" spans="1:11" ht="14.25" customHeight="1">
      <c r="A33" s="7"/>
      <c r="I33" s="7"/>
      <c r="J33" s="7"/>
      <c r="K33" s="7"/>
    </row>
    <row r="34" spans="1:11" ht="14.25" customHeight="1">
      <c r="A34" s="7"/>
      <c r="I34" s="7"/>
      <c r="J34" s="7"/>
      <c r="K34" s="7"/>
    </row>
    <row r="35" spans="1:11" ht="14.25" customHeight="1">
      <c r="A35" s="7"/>
      <c r="I35" s="7"/>
      <c r="J35" s="7"/>
      <c r="K35" s="7"/>
    </row>
    <row r="36" spans="1:11" ht="14.25" customHeight="1">
      <c r="A36" s="7"/>
      <c r="I36" s="7"/>
      <c r="J36" s="7"/>
      <c r="K36" s="7"/>
    </row>
    <row r="37" spans="1:11" ht="14.25" customHeight="1">
      <c r="A37" s="7"/>
      <c r="I37" s="7"/>
      <c r="J37" s="7"/>
      <c r="K37" s="7"/>
    </row>
    <row r="38" spans="1:11" ht="14.25" customHeight="1">
      <c r="A38" s="7"/>
      <c r="I38" s="7"/>
      <c r="J38" s="7"/>
      <c r="K38" s="7"/>
    </row>
    <row r="39" spans="1:11" ht="14.25" customHeight="1">
      <c r="A39" s="7"/>
      <c r="I39" s="7"/>
      <c r="J39" s="7"/>
      <c r="K39" s="7"/>
    </row>
    <row r="40" spans="1:11" ht="14.25" customHeight="1">
      <c r="A40" s="7"/>
      <c r="I40" s="7"/>
      <c r="J40" s="7"/>
      <c r="K40" s="7"/>
    </row>
    <row r="41" spans="1:11" ht="14.25" customHeight="1">
      <c r="A41" s="7"/>
      <c r="I41" s="7"/>
      <c r="J41" s="7"/>
      <c r="K41" s="7"/>
    </row>
    <row r="42" spans="1:11" ht="14.25" customHeight="1">
      <c r="A42" s="7"/>
      <c r="I42" s="7"/>
      <c r="J42" s="7"/>
      <c r="K42" s="7"/>
    </row>
    <row r="43" spans="1:11" ht="14.25" customHeight="1">
      <c r="A43" s="7"/>
      <c r="I43" s="7"/>
      <c r="J43" s="7"/>
      <c r="K43" s="7"/>
    </row>
    <row r="44" spans="1:11" ht="14.25" customHeight="1">
      <c r="A44" s="7"/>
      <c r="I44" s="7"/>
      <c r="J44" s="7"/>
      <c r="K44" s="7"/>
    </row>
    <row r="45" spans="1:11" ht="14.25" customHeight="1">
      <c r="A45" s="7"/>
      <c r="I45" s="7"/>
      <c r="J45" s="7"/>
      <c r="K45" s="7"/>
    </row>
    <row r="46" spans="1:11" ht="14.25" customHeight="1">
      <c r="A46" s="7"/>
      <c r="I46" s="7"/>
      <c r="J46" s="7"/>
      <c r="K46" s="7"/>
    </row>
    <row r="47" spans="1:11" ht="14.25" customHeight="1">
      <c r="A47" s="7"/>
      <c r="I47" s="7"/>
      <c r="J47" s="7"/>
      <c r="K47" s="7"/>
    </row>
    <row r="48" spans="1:11" ht="14.25" customHeight="1">
      <c r="A48" s="7"/>
      <c r="I48" s="7"/>
      <c r="J48" s="7"/>
      <c r="K48" s="7"/>
    </row>
    <row r="49" spans="1:11" ht="14.25" customHeight="1">
      <c r="A49" s="7"/>
      <c r="I49" s="7"/>
      <c r="J49" s="7"/>
      <c r="K49" s="7"/>
    </row>
    <row r="50" spans="1:11" ht="14.25" customHeight="1">
      <c r="A50" s="7"/>
      <c r="I50" s="7"/>
      <c r="J50" s="7"/>
      <c r="K50" s="7"/>
    </row>
    <row r="51" spans="1:11" ht="14.25" customHeight="1">
      <c r="A51" s="7"/>
      <c r="I51" s="7"/>
      <c r="J51" s="7"/>
      <c r="K51" s="7"/>
    </row>
    <row r="52" spans="1:11" ht="14.25" customHeight="1">
      <c r="A52" s="7"/>
      <c r="I52" s="7"/>
      <c r="J52" s="7"/>
      <c r="K52" s="7"/>
    </row>
    <row r="53" spans="1:11" ht="14.25" customHeight="1">
      <c r="A53" s="7"/>
      <c r="I53" s="7"/>
      <c r="J53" s="7"/>
      <c r="K53" s="7"/>
    </row>
    <row r="54" spans="1:11" ht="14.25" customHeight="1">
      <c r="A54" s="7"/>
      <c r="I54" s="7"/>
      <c r="J54" s="7"/>
      <c r="K54" s="7"/>
    </row>
    <row r="55" spans="1:11" ht="14.25" customHeight="1">
      <c r="A55" s="7"/>
      <c r="I55" s="7"/>
      <c r="J55" s="7"/>
      <c r="K55" s="7"/>
    </row>
    <row r="56" spans="1:11" ht="14.25" customHeight="1">
      <c r="A56" s="7"/>
      <c r="I56" s="7"/>
      <c r="J56" s="7"/>
      <c r="K56" s="7"/>
    </row>
    <row r="57" spans="1:11" ht="14.25" customHeight="1">
      <c r="A57" s="7"/>
      <c r="I57" s="7"/>
      <c r="J57" s="7"/>
      <c r="K57" s="7"/>
    </row>
    <row r="58" spans="1:11" ht="14.25" customHeight="1">
      <c r="A58" s="7"/>
      <c r="I58" s="7"/>
      <c r="J58" s="7"/>
      <c r="K58" s="7"/>
    </row>
    <row r="59" spans="1:11" ht="14.25" customHeight="1">
      <c r="A59" s="7"/>
      <c r="I59" s="7"/>
      <c r="J59" s="7"/>
      <c r="K59" s="7"/>
    </row>
    <row r="60" spans="1:11" ht="14.25" customHeight="1">
      <c r="A60" s="7"/>
      <c r="I60" s="7"/>
      <c r="J60" s="7"/>
      <c r="K60" s="7"/>
    </row>
    <row r="61" spans="1:11" ht="14.25" customHeight="1">
      <c r="A61" s="7"/>
      <c r="I61" s="7"/>
      <c r="J61" s="7"/>
      <c r="K61" s="7"/>
    </row>
    <row r="62" spans="1:11" ht="14.25" customHeight="1">
      <c r="A62" s="7"/>
      <c r="I62" s="7"/>
      <c r="J62" s="7"/>
      <c r="K62" s="7"/>
    </row>
    <row r="63" spans="1:11" ht="14.25" customHeight="1">
      <c r="A63" s="7"/>
      <c r="I63" s="7"/>
      <c r="J63" s="7"/>
      <c r="K63" s="7"/>
    </row>
    <row r="64" spans="1:11" ht="14.25" customHeight="1">
      <c r="A64" s="7"/>
      <c r="I64" s="7"/>
      <c r="J64" s="7"/>
      <c r="K64" s="7"/>
    </row>
    <row r="65" spans="1:11" ht="14.25" customHeight="1">
      <c r="A65" s="7"/>
      <c r="I65" s="7"/>
      <c r="J65" s="7"/>
      <c r="K65" s="7"/>
    </row>
    <row r="66" spans="1:11" ht="14.25" customHeight="1">
      <c r="A66" s="7"/>
      <c r="I66" s="7"/>
      <c r="J66" s="7"/>
      <c r="K66" s="7"/>
    </row>
    <row r="67" spans="1:11" ht="14.25" customHeight="1">
      <c r="A67" s="7"/>
      <c r="I67" s="7"/>
      <c r="J67" s="7"/>
      <c r="K67" s="7"/>
    </row>
    <row r="68" spans="1:11" ht="14.25" customHeight="1">
      <c r="A68" s="7"/>
      <c r="I68" s="7"/>
      <c r="J68" s="7"/>
      <c r="K68" s="7"/>
    </row>
    <row r="69" spans="1:11" ht="14.25" customHeight="1">
      <c r="A69" s="7"/>
      <c r="I69" s="7"/>
      <c r="J69" s="7"/>
      <c r="K69" s="7"/>
    </row>
    <row r="70" spans="1:11" ht="14.25" customHeight="1">
      <c r="A70" s="7"/>
      <c r="I70" s="7"/>
      <c r="J70" s="7"/>
      <c r="K70" s="7"/>
    </row>
    <row r="71" spans="1:11" ht="14.25" customHeight="1">
      <c r="A71" s="7"/>
      <c r="I71" s="7"/>
      <c r="J71" s="7"/>
      <c r="K71" s="7"/>
    </row>
    <row r="72" spans="1:11" ht="14.25" customHeight="1">
      <c r="A72" s="7"/>
      <c r="I72" s="7"/>
      <c r="J72" s="7"/>
      <c r="K72" s="7"/>
    </row>
    <row r="73" spans="1:11" ht="14.25" customHeight="1">
      <c r="A73" s="7"/>
      <c r="I73" s="7"/>
      <c r="J73" s="7"/>
      <c r="K73" s="7"/>
    </row>
    <row r="74" spans="1:11">
      <c r="A74" s="7"/>
      <c r="I74" s="7"/>
      <c r="J74" s="7"/>
      <c r="K74" s="7"/>
    </row>
    <row r="75" spans="1:11">
      <c r="A75" s="7"/>
      <c r="I75" s="7"/>
      <c r="J75" s="7"/>
      <c r="K75" s="7"/>
    </row>
    <row r="76" spans="1:11">
      <c r="A76" s="7"/>
      <c r="I76" s="7"/>
      <c r="J76" s="7"/>
      <c r="K76" s="7"/>
    </row>
    <row r="77" spans="1:11">
      <c r="A77" s="7"/>
      <c r="I77" s="7"/>
      <c r="J77" s="7"/>
      <c r="K77" s="7"/>
    </row>
    <row r="78" spans="1:11">
      <c r="A78" s="7"/>
      <c r="I78" s="7"/>
      <c r="J78" s="7"/>
      <c r="K78" s="7"/>
    </row>
    <row r="79" spans="1:11">
      <c r="A79" s="7"/>
      <c r="I79" s="7"/>
      <c r="J79" s="7"/>
      <c r="K79" s="7"/>
    </row>
    <row r="80" spans="1:11">
      <c r="A80" s="7"/>
      <c r="I80" s="7"/>
      <c r="J80" s="7"/>
      <c r="K80" s="7"/>
    </row>
    <row r="81" spans="1:11">
      <c r="A81" s="7"/>
      <c r="I81" s="7"/>
      <c r="J81" s="7"/>
      <c r="K81" s="7"/>
    </row>
    <row r="82" spans="1:11">
      <c r="A82" s="7"/>
      <c r="I82" s="7"/>
      <c r="J82" s="7"/>
      <c r="K82" s="7"/>
    </row>
    <row r="83" spans="1:11">
      <c r="A83" s="7"/>
      <c r="I83" s="7"/>
      <c r="J83" s="7"/>
      <c r="K83" s="7"/>
    </row>
    <row r="84" spans="1:11">
      <c r="A84" s="7"/>
      <c r="I84" s="7"/>
      <c r="J84" s="7"/>
      <c r="K84" s="7"/>
    </row>
    <row r="85" spans="1:11">
      <c r="A85" s="7"/>
      <c r="I85" s="7"/>
      <c r="J85" s="7"/>
      <c r="K85" s="7"/>
    </row>
    <row r="86" spans="1:11">
      <c r="A86" s="7"/>
      <c r="I86" s="7"/>
      <c r="J86" s="7"/>
      <c r="K86" s="7"/>
    </row>
    <row r="87" spans="1:11">
      <c r="A87" s="7"/>
      <c r="I87" s="7"/>
      <c r="J87" s="7"/>
      <c r="K87" s="7"/>
    </row>
    <row r="88" spans="1:11">
      <c r="A88" s="7"/>
      <c r="I88" s="7"/>
      <c r="J88" s="7"/>
      <c r="K88" s="7"/>
    </row>
    <row r="89" spans="1:11">
      <c r="A89" s="7"/>
      <c r="I89" s="7"/>
      <c r="J89" s="7"/>
      <c r="K89" s="7"/>
    </row>
    <row r="90" spans="1:11">
      <c r="A90" s="7"/>
      <c r="I90" s="7"/>
      <c r="J90" s="7"/>
      <c r="K90" s="7"/>
    </row>
    <row r="91" spans="1:11">
      <c r="A91" s="7"/>
      <c r="I91" s="7"/>
      <c r="J91" s="7"/>
      <c r="K91" s="7"/>
    </row>
    <row r="92" spans="1:11">
      <c r="A92" s="7"/>
      <c r="I92" s="7"/>
      <c r="J92" s="7"/>
      <c r="K92" s="7"/>
    </row>
    <row r="93" spans="1:11">
      <c r="A93" s="7"/>
      <c r="I93" s="7"/>
      <c r="J93" s="7"/>
      <c r="K93" s="7"/>
    </row>
    <row r="94" spans="1:11">
      <c r="A94" s="7"/>
      <c r="I94" s="7"/>
      <c r="J94" s="7"/>
      <c r="K94" s="7"/>
    </row>
    <row r="95" spans="1:11">
      <c r="A95" s="7"/>
      <c r="I95" s="7"/>
      <c r="J95" s="7"/>
      <c r="K95" s="7"/>
    </row>
    <row r="96" spans="1:11">
      <c r="A96" s="7"/>
      <c r="I96" s="7"/>
      <c r="J96" s="7"/>
      <c r="K96" s="7"/>
    </row>
    <row r="97" spans="1:11">
      <c r="A97" s="7"/>
      <c r="I97" s="7"/>
      <c r="J97" s="7"/>
      <c r="K97" s="7"/>
    </row>
    <row r="98" spans="1:11">
      <c r="A98" s="7"/>
      <c r="I98" s="7"/>
      <c r="J98" s="7"/>
      <c r="K98" s="7"/>
    </row>
    <row r="99" spans="1:11">
      <c r="A99" s="7"/>
      <c r="I99" s="7"/>
      <c r="J99" s="7"/>
      <c r="K99" s="7"/>
    </row>
    <row r="100" spans="1:11">
      <c r="A100" s="7"/>
      <c r="I100" s="7"/>
      <c r="J100" s="7"/>
      <c r="K100" s="7"/>
    </row>
    <row r="101" spans="1:11">
      <c r="A101" s="7"/>
      <c r="I101" s="7"/>
      <c r="J101" s="7"/>
      <c r="K101" s="7"/>
    </row>
    <row r="102" spans="1:11">
      <c r="A102" s="7"/>
      <c r="I102" s="7"/>
      <c r="J102" s="7"/>
      <c r="K102" s="7"/>
    </row>
    <row r="103" spans="1:11">
      <c r="A103" s="7"/>
      <c r="I103" s="7"/>
      <c r="J103" s="7"/>
      <c r="K103" s="7"/>
    </row>
    <row r="104" spans="1:11">
      <c r="A104" s="7"/>
      <c r="I104" s="7"/>
      <c r="J104" s="7"/>
      <c r="K104" s="7"/>
    </row>
    <row r="105" spans="1:11">
      <c r="A105" s="7"/>
      <c r="I105" s="7"/>
      <c r="J105" s="7"/>
      <c r="K105" s="7"/>
    </row>
    <row r="106" spans="1:11">
      <c r="A106" s="7"/>
      <c r="I106" s="7"/>
      <c r="J106" s="7"/>
      <c r="K106" s="7"/>
    </row>
    <row r="107" spans="1:11">
      <c r="A107" s="7"/>
      <c r="I107" s="7"/>
      <c r="J107" s="7"/>
      <c r="K107" s="7"/>
    </row>
    <row r="108" spans="1:11">
      <c r="A108" s="7"/>
      <c r="I108" s="7"/>
      <c r="J108" s="7"/>
      <c r="K108" s="7"/>
    </row>
    <row r="109" spans="1:11">
      <c r="A109" s="7"/>
      <c r="I109" s="7"/>
      <c r="J109" s="7"/>
      <c r="K109" s="7"/>
    </row>
    <row r="110" spans="1:11">
      <c r="A110" s="7"/>
      <c r="I110" s="7"/>
      <c r="J110" s="7"/>
      <c r="K110" s="7"/>
    </row>
    <row r="111" spans="1:11">
      <c r="A111" s="7"/>
      <c r="I111" s="7"/>
      <c r="J111" s="7"/>
      <c r="K111" s="7"/>
    </row>
    <row r="112" spans="1:11">
      <c r="A112" s="7"/>
      <c r="I112" s="7"/>
      <c r="J112" s="7"/>
      <c r="K112" s="7"/>
    </row>
    <row r="113" spans="1:11">
      <c r="A113" s="7"/>
      <c r="I113" s="7"/>
      <c r="J113" s="7"/>
      <c r="K113" s="7"/>
    </row>
    <row r="114" spans="1:11">
      <c r="A114" s="7"/>
      <c r="I114" s="7"/>
      <c r="J114" s="7"/>
      <c r="K114" s="7"/>
    </row>
    <row r="115" spans="1:11">
      <c r="A115" s="7"/>
      <c r="I115" s="7"/>
      <c r="J115" s="7"/>
      <c r="K115" s="7"/>
    </row>
    <row r="116" spans="1:11">
      <c r="A116" s="7"/>
      <c r="I116" s="7"/>
      <c r="J116" s="7"/>
      <c r="K116" s="7"/>
    </row>
    <row r="117" spans="1:11">
      <c r="A117" s="7"/>
      <c r="I117" s="7"/>
      <c r="J117" s="7"/>
      <c r="K117" s="7"/>
    </row>
    <row r="118" spans="1:11">
      <c r="A118" s="7"/>
      <c r="I118" s="7"/>
      <c r="J118" s="7"/>
      <c r="K118" s="7"/>
    </row>
    <row r="119" spans="1:11">
      <c r="A119" s="7"/>
      <c r="I119" s="7"/>
      <c r="J119" s="7"/>
      <c r="K119" s="7"/>
    </row>
    <row r="120" spans="1:11">
      <c r="A120" s="7"/>
      <c r="I120" s="7"/>
      <c r="J120" s="7"/>
      <c r="K120" s="7"/>
    </row>
    <row r="121" spans="1:11">
      <c r="A121" s="7"/>
      <c r="I121" s="7"/>
      <c r="J121" s="7"/>
      <c r="K121" s="7"/>
    </row>
    <row r="122" spans="1:11">
      <c r="A122" s="7"/>
      <c r="I122" s="7"/>
      <c r="J122" s="7"/>
      <c r="K122" s="7"/>
    </row>
    <row r="123" spans="1:11">
      <c r="A123" s="7"/>
      <c r="I123" s="7"/>
      <c r="J123" s="7"/>
      <c r="K123" s="7"/>
    </row>
    <row r="124" spans="1:11">
      <c r="A124" s="7"/>
      <c r="I124" s="7"/>
      <c r="J124" s="7"/>
      <c r="K124" s="7"/>
    </row>
    <row r="125" spans="1:11">
      <c r="A125" s="7"/>
      <c r="I125" s="7"/>
      <c r="J125" s="7"/>
      <c r="K125" s="7"/>
    </row>
    <row r="126" spans="1:11">
      <c r="A126" s="7"/>
      <c r="I126" s="7"/>
      <c r="J126" s="7"/>
      <c r="K126" s="7"/>
    </row>
    <row r="127" spans="1:11">
      <c r="A127" s="7"/>
      <c r="I127" s="7"/>
      <c r="J127" s="7"/>
      <c r="K127" s="7"/>
    </row>
    <row r="128" spans="1:11">
      <c r="A128" s="7"/>
      <c r="I128" s="7"/>
      <c r="J128" s="7"/>
      <c r="K128" s="7"/>
    </row>
    <row r="129" spans="1:11">
      <c r="A129" s="7"/>
      <c r="I129" s="7"/>
      <c r="J129" s="7"/>
      <c r="K129" s="7"/>
    </row>
    <row r="130" spans="1:11">
      <c r="A130" s="7"/>
      <c r="I130" s="7"/>
      <c r="J130" s="7"/>
      <c r="K130" s="7"/>
    </row>
    <row r="131" spans="1:11">
      <c r="A131" s="7"/>
      <c r="I131" s="7"/>
      <c r="J131" s="7"/>
      <c r="K131" s="7"/>
    </row>
    <row r="132" spans="1:11">
      <c r="A132" s="7"/>
      <c r="I132" s="7"/>
      <c r="J132" s="7"/>
      <c r="K132" s="7"/>
    </row>
    <row r="133" spans="1:11">
      <c r="A133" s="7"/>
      <c r="I133" s="7"/>
      <c r="J133" s="7"/>
      <c r="K133" s="7"/>
    </row>
    <row r="134" spans="1:11">
      <c r="A134" s="7"/>
      <c r="I134" s="7"/>
      <c r="J134" s="7"/>
      <c r="K134" s="7"/>
    </row>
    <row r="135" spans="1:11">
      <c r="A135" s="7"/>
      <c r="I135" s="7"/>
      <c r="J135" s="7"/>
      <c r="K135" s="7"/>
    </row>
    <row r="136" spans="1:11">
      <c r="A136" s="7"/>
      <c r="I136" s="7"/>
      <c r="J136" s="7"/>
      <c r="K136" s="7"/>
    </row>
    <row r="137" spans="1:11">
      <c r="A137" s="7"/>
      <c r="I137" s="7"/>
      <c r="J137" s="7"/>
      <c r="K137" s="7"/>
    </row>
    <row r="138" spans="1:11">
      <c r="A138" s="7"/>
      <c r="I138" s="7"/>
      <c r="J138" s="7"/>
      <c r="K138" s="7"/>
    </row>
    <row r="139" spans="1:11">
      <c r="A139" s="7"/>
      <c r="I139" s="7"/>
      <c r="J139" s="7"/>
      <c r="K139" s="7"/>
    </row>
    <row r="140" spans="1:11">
      <c r="A140" s="7"/>
      <c r="I140" s="7"/>
      <c r="J140" s="7"/>
      <c r="K140" s="7"/>
    </row>
    <row r="141" spans="1:11">
      <c r="A141" s="7"/>
      <c r="I141" s="7"/>
      <c r="J141" s="7"/>
      <c r="K141" s="7"/>
    </row>
    <row r="142" spans="1:11">
      <c r="A142" s="7"/>
      <c r="I142" s="7"/>
      <c r="J142" s="7"/>
      <c r="K142" s="7"/>
    </row>
    <row r="143" spans="1:11">
      <c r="A143" s="7"/>
      <c r="I143" s="7"/>
      <c r="J143" s="7"/>
      <c r="K143" s="7"/>
    </row>
    <row r="144" spans="1:11">
      <c r="A144" s="7"/>
      <c r="I144" s="7"/>
      <c r="J144" s="7"/>
      <c r="K144" s="7"/>
    </row>
    <row r="145" spans="1:11">
      <c r="A145" s="7"/>
      <c r="I145" s="7"/>
      <c r="J145" s="7"/>
      <c r="K145" s="7"/>
    </row>
    <row r="146" spans="1:11">
      <c r="A146" s="7"/>
      <c r="I146" s="7"/>
      <c r="J146" s="7"/>
      <c r="K146" s="7"/>
    </row>
    <row r="147" spans="1:11">
      <c r="A147" s="7"/>
      <c r="I147" s="7"/>
      <c r="J147" s="7"/>
      <c r="K147" s="7"/>
    </row>
    <row r="148" spans="1:11">
      <c r="A148" s="7"/>
      <c r="I148" s="7"/>
      <c r="J148" s="7"/>
      <c r="K148" s="7"/>
    </row>
    <row r="149" spans="1:11">
      <c r="A149" s="7"/>
      <c r="I149" s="7"/>
      <c r="J149" s="7"/>
      <c r="K149" s="7"/>
    </row>
    <row r="150" spans="1:11">
      <c r="A150" s="7"/>
      <c r="I150" s="7"/>
      <c r="J150" s="7"/>
      <c r="K150" s="7"/>
    </row>
    <row r="151" spans="1:11">
      <c r="A151" s="7"/>
      <c r="I151" s="7"/>
      <c r="J151" s="7"/>
      <c r="K151" s="7"/>
    </row>
    <row r="152" spans="1:11">
      <c r="A152" s="7"/>
      <c r="I152" s="7"/>
      <c r="J152" s="7"/>
      <c r="K152" s="7"/>
    </row>
    <row r="153" spans="1:11">
      <c r="A153" s="7"/>
      <c r="I153" s="7"/>
      <c r="J153" s="7"/>
      <c r="K153" s="7"/>
    </row>
    <row r="154" spans="1:11">
      <c r="A154" s="7"/>
      <c r="I154" s="7"/>
      <c r="J154" s="7"/>
      <c r="K154" s="7"/>
    </row>
    <row r="155" spans="1:11">
      <c r="A155" s="7"/>
      <c r="I155" s="7"/>
      <c r="J155" s="7"/>
      <c r="K155" s="7"/>
    </row>
    <row r="156" spans="1:11">
      <c r="A156" s="7"/>
      <c r="I156" s="7"/>
      <c r="J156" s="7"/>
      <c r="K156" s="7"/>
    </row>
    <row r="157" spans="1:11">
      <c r="A157" s="7"/>
      <c r="I157" s="7"/>
      <c r="J157" s="7"/>
      <c r="K157" s="7"/>
    </row>
    <row r="158" spans="1:11">
      <c r="A158" s="7"/>
      <c r="I158" s="7"/>
      <c r="J158" s="7"/>
      <c r="K158" s="7"/>
    </row>
    <row r="159" spans="1:11">
      <c r="A159" s="7"/>
      <c r="I159" s="7"/>
      <c r="J159" s="7"/>
      <c r="K159" s="7"/>
    </row>
    <row r="160" spans="1:11">
      <c r="A160" s="7"/>
      <c r="I160" s="7"/>
      <c r="J160" s="7"/>
      <c r="K160" s="7"/>
    </row>
    <row r="161" spans="1:11">
      <c r="A161" s="7"/>
      <c r="I161" s="7"/>
      <c r="J161" s="7"/>
      <c r="K161" s="7"/>
    </row>
    <row r="162" spans="1:11">
      <c r="A162" s="7"/>
      <c r="I162" s="7"/>
      <c r="J162" s="7"/>
      <c r="K162" s="7"/>
    </row>
    <row r="163" spans="1:11">
      <c r="A163" s="7"/>
      <c r="I163" s="7"/>
      <c r="J163" s="7"/>
      <c r="K163" s="7"/>
    </row>
    <row r="164" spans="1:11">
      <c r="A164" s="7"/>
      <c r="I164" s="7"/>
      <c r="J164" s="7"/>
      <c r="K164" s="7"/>
    </row>
    <row r="165" spans="1:11">
      <c r="A165" s="7"/>
      <c r="I165" s="7"/>
      <c r="J165" s="7"/>
      <c r="K165" s="7"/>
    </row>
    <row r="166" spans="1:11">
      <c r="A166" s="7"/>
      <c r="I166" s="7"/>
      <c r="J166" s="7"/>
      <c r="K166" s="7"/>
    </row>
    <row r="167" spans="1:11">
      <c r="A167" s="7"/>
      <c r="I167" s="7"/>
      <c r="J167" s="7"/>
      <c r="K167" s="7"/>
    </row>
    <row r="168" spans="1:11">
      <c r="A168" s="7"/>
      <c r="I168" s="7"/>
      <c r="J168" s="7"/>
      <c r="K168" s="7"/>
    </row>
    <row r="169" spans="1:11">
      <c r="A169" s="7"/>
      <c r="I169" s="7"/>
      <c r="J169" s="7"/>
      <c r="K169" s="7"/>
    </row>
    <row r="170" spans="1:11">
      <c r="A170" s="7"/>
      <c r="I170" s="7"/>
      <c r="J170" s="7"/>
      <c r="K170" s="7"/>
    </row>
    <row r="171" spans="1:11">
      <c r="A171" s="7"/>
      <c r="I171" s="7"/>
      <c r="J171" s="7"/>
      <c r="K171" s="7"/>
    </row>
    <row r="172" spans="1:11">
      <c r="A172" s="7"/>
      <c r="I172" s="7"/>
      <c r="J172" s="7"/>
      <c r="K172" s="7"/>
    </row>
    <row r="173" spans="1:11">
      <c r="A173" s="7"/>
      <c r="I173" s="7"/>
      <c r="J173" s="7"/>
      <c r="K173" s="7"/>
    </row>
    <row r="174" spans="1:11">
      <c r="A174" s="7"/>
      <c r="I174" s="7"/>
      <c r="J174" s="7"/>
      <c r="K174" s="7"/>
    </row>
    <row r="175" spans="1:11">
      <c r="A175" s="7"/>
      <c r="I175" s="7"/>
      <c r="J175" s="7"/>
      <c r="K175" s="7"/>
    </row>
    <row r="176" spans="1:11">
      <c r="A176" s="7"/>
      <c r="I176" s="7"/>
      <c r="J176" s="7"/>
      <c r="K176" s="7"/>
    </row>
    <row r="177" spans="1:11">
      <c r="A177" s="7"/>
      <c r="I177" s="7"/>
      <c r="J177" s="7"/>
      <c r="K177" s="7"/>
    </row>
    <row r="178" spans="1:11">
      <c r="A178" s="7"/>
      <c r="I178" s="7"/>
      <c r="J178" s="7"/>
      <c r="K178" s="7"/>
    </row>
    <row r="179" spans="1:11">
      <c r="A179" s="7"/>
      <c r="I179" s="7"/>
      <c r="J179" s="7"/>
      <c r="K179" s="7"/>
    </row>
    <row r="180" spans="1:11">
      <c r="A180" s="7"/>
      <c r="I180" s="7"/>
      <c r="J180" s="7"/>
      <c r="K180" s="7"/>
    </row>
    <row r="181" spans="1:11">
      <c r="A181" s="7"/>
      <c r="I181" s="7"/>
      <c r="J181" s="7"/>
      <c r="K181" s="7"/>
    </row>
    <row r="182" spans="1:11">
      <c r="A182" s="7"/>
      <c r="I182" s="7"/>
      <c r="J182" s="7"/>
      <c r="K182" s="7"/>
    </row>
    <row r="183" spans="1:11">
      <c r="A183" s="7"/>
      <c r="I183" s="7"/>
      <c r="J183" s="7"/>
      <c r="K183" s="7"/>
    </row>
    <row r="184" spans="1:11">
      <c r="A184" s="7"/>
      <c r="I184" s="7"/>
      <c r="J184" s="7"/>
      <c r="K184" s="7"/>
    </row>
    <row r="185" spans="1:11">
      <c r="A185" s="7"/>
      <c r="I185" s="7"/>
      <c r="J185" s="7"/>
      <c r="K185" s="7"/>
    </row>
    <row r="186" spans="1:11">
      <c r="A186" s="7"/>
      <c r="I186" s="7"/>
      <c r="J186" s="7"/>
      <c r="K186" s="7"/>
    </row>
    <row r="187" spans="1:11">
      <c r="A187" s="7"/>
      <c r="I187" s="7"/>
      <c r="J187" s="7"/>
      <c r="K187" s="7"/>
    </row>
    <row r="188" spans="1:11">
      <c r="A188" s="7"/>
      <c r="I188" s="7"/>
      <c r="J188" s="7"/>
      <c r="K188" s="7"/>
    </row>
    <row r="189" spans="1:11">
      <c r="A189" s="7"/>
      <c r="I189" s="7"/>
      <c r="J189" s="7"/>
      <c r="K189" s="7"/>
    </row>
    <row r="190" spans="1:11">
      <c r="A190" s="7"/>
      <c r="I190" s="7"/>
      <c r="J190" s="7"/>
      <c r="K190" s="7"/>
    </row>
    <row r="191" spans="1:11">
      <c r="A191" s="7"/>
      <c r="I191" s="7"/>
      <c r="J191" s="7"/>
      <c r="K191" s="7"/>
    </row>
    <row r="192" spans="1:11">
      <c r="A192" s="7"/>
      <c r="I192" s="7"/>
      <c r="J192" s="7"/>
      <c r="K192" s="7"/>
    </row>
    <row r="193" spans="1:11">
      <c r="A193" s="7"/>
      <c r="I193" s="7"/>
      <c r="J193" s="7"/>
      <c r="K193" s="7"/>
    </row>
    <row r="194" spans="1:11">
      <c r="A194" s="7"/>
      <c r="I194" s="7"/>
      <c r="J194" s="7"/>
      <c r="K194" s="7"/>
    </row>
    <row r="195" spans="1:11">
      <c r="A195" s="7"/>
      <c r="I195" s="7"/>
      <c r="J195" s="7"/>
      <c r="K195" s="7"/>
    </row>
    <row r="196" spans="1:11">
      <c r="A196" s="7"/>
      <c r="I196" s="7"/>
      <c r="J196" s="7"/>
      <c r="K196" s="7"/>
    </row>
    <row r="197" spans="1:11">
      <c r="A197" s="7"/>
      <c r="I197" s="7"/>
      <c r="J197" s="7"/>
      <c r="K197" s="7"/>
    </row>
    <row r="198" spans="1:11">
      <c r="A198" s="7"/>
      <c r="I198" s="7"/>
      <c r="J198" s="7"/>
      <c r="K198" s="7"/>
    </row>
    <row r="199" spans="1:11">
      <c r="A199" s="7"/>
      <c r="I199" s="7"/>
      <c r="J199" s="7"/>
      <c r="K199" s="7"/>
    </row>
    <row r="200" spans="1:11">
      <c r="A200" s="7"/>
      <c r="I200" s="7"/>
      <c r="J200" s="7"/>
      <c r="K200" s="7"/>
    </row>
    <row r="201" spans="1:11">
      <c r="A201" s="7"/>
      <c r="I201" s="7"/>
      <c r="J201" s="7"/>
      <c r="K201" s="7"/>
    </row>
    <row r="202" spans="1:11">
      <c r="A202" s="7"/>
      <c r="I202" s="7"/>
      <c r="J202" s="7"/>
      <c r="K202" s="7"/>
    </row>
    <row r="203" spans="1:11">
      <c r="A203" s="7"/>
      <c r="I203" s="7"/>
      <c r="J203" s="7"/>
      <c r="K203" s="7"/>
    </row>
    <row r="204" spans="1:11">
      <c r="A204" s="7"/>
      <c r="I204" s="7"/>
      <c r="J204" s="7"/>
      <c r="K204" s="7"/>
    </row>
    <row r="205" spans="1:11">
      <c r="A205" s="7"/>
      <c r="I205" s="7"/>
      <c r="J205" s="7"/>
      <c r="K205" s="7"/>
    </row>
    <row r="206" spans="1:11">
      <c r="A206" s="7"/>
      <c r="I206" s="7"/>
      <c r="J206" s="7"/>
      <c r="K206" s="7"/>
    </row>
    <row r="207" spans="1:11">
      <c r="A207" s="7"/>
      <c r="I207" s="7"/>
      <c r="J207" s="7"/>
      <c r="K207" s="7"/>
    </row>
    <row r="208" spans="1:11">
      <c r="A208" s="7"/>
      <c r="I208" s="7"/>
      <c r="J208" s="7"/>
      <c r="K208" s="7"/>
    </row>
    <row r="209" spans="1:11">
      <c r="A209" s="7"/>
      <c r="I209" s="7"/>
      <c r="J209" s="7"/>
      <c r="K209" s="7"/>
    </row>
    <row r="210" spans="1:11">
      <c r="A210" s="7"/>
      <c r="I210" s="7"/>
      <c r="J210" s="7"/>
      <c r="K210" s="7"/>
    </row>
    <row r="211" spans="1:11">
      <c r="A211" s="7"/>
      <c r="I211" s="7"/>
      <c r="J211" s="7"/>
      <c r="K211" s="7"/>
    </row>
    <row r="212" spans="1:11">
      <c r="A212" s="7"/>
      <c r="I212" s="7"/>
      <c r="J212" s="7"/>
      <c r="K212" s="7"/>
    </row>
    <row r="213" spans="1:11">
      <c r="A213" s="7"/>
      <c r="I213" s="7"/>
      <c r="J213" s="7"/>
      <c r="K213" s="7"/>
    </row>
    <row r="214" spans="1:11">
      <c r="A214" s="7"/>
      <c r="I214" s="7"/>
      <c r="J214" s="7"/>
      <c r="K214" s="7"/>
    </row>
    <row r="215" spans="1:11">
      <c r="A215" s="7"/>
      <c r="I215" s="7"/>
      <c r="J215" s="7"/>
      <c r="K215" s="7"/>
    </row>
    <row r="216" spans="1:11">
      <c r="A216" s="7"/>
      <c r="I216" s="7"/>
      <c r="J216" s="7"/>
      <c r="K216" s="7"/>
    </row>
    <row r="217" spans="1:11">
      <c r="A217" s="7"/>
      <c r="I217" s="7"/>
      <c r="J217" s="7"/>
      <c r="K217" s="7"/>
    </row>
    <row r="218" spans="1:11">
      <c r="A218" s="7"/>
      <c r="I218" s="7"/>
      <c r="J218" s="7"/>
      <c r="K218" s="7"/>
    </row>
    <row r="219" spans="1:11">
      <c r="A219" s="7"/>
      <c r="I219" s="7"/>
      <c r="J219" s="7"/>
      <c r="K219" s="7"/>
    </row>
    <row r="220" spans="1:11">
      <c r="A220" s="7"/>
      <c r="I220" s="7"/>
      <c r="J220" s="7"/>
      <c r="K220" s="7"/>
    </row>
    <row r="221" spans="1:11">
      <c r="A221" s="7"/>
      <c r="I221" s="7"/>
      <c r="J221" s="7"/>
      <c r="K221" s="7"/>
    </row>
    <row r="222" spans="1:11">
      <c r="A222" s="7"/>
      <c r="I222" s="7"/>
      <c r="J222" s="7"/>
      <c r="K222" s="7"/>
    </row>
    <row r="223" spans="1:11">
      <c r="A223" s="7"/>
      <c r="I223" s="7"/>
      <c r="J223" s="7"/>
      <c r="K223" s="7"/>
    </row>
    <row r="224" spans="1:11">
      <c r="A224" s="7"/>
      <c r="I224" s="7"/>
      <c r="J224" s="7"/>
      <c r="K224" s="7"/>
    </row>
    <row r="225" spans="1:11">
      <c r="A225" s="7"/>
      <c r="I225" s="7"/>
      <c r="J225" s="7"/>
      <c r="K225" s="7"/>
    </row>
    <row r="226" spans="1:11">
      <c r="A226" s="7"/>
      <c r="I226" s="7"/>
      <c r="J226" s="7"/>
      <c r="K226" s="7"/>
    </row>
    <row r="227" spans="1:11">
      <c r="A227" s="7"/>
      <c r="I227" s="7"/>
      <c r="J227" s="7"/>
      <c r="K227" s="7"/>
    </row>
    <row r="228" spans="1:11">
      <c r="A228" s="7"/>
      <c r="I228" s="7"/>
      <c r="J228" s="7"/>
      <c r="K228" s="7"/>
    </row>
    <row r="229" spans="1:11">
      <c r="A229" s="7"/>
      <c r="I229" s="7"/>
      <c r="J229" s="7"/>
      <c r="K229" s="7"/>
    </row>
    <row r="230" spans="1:11">
      <c r="A230" s="7"/>
      <c r="I230" s="7"/>
      <c r="J230" s="7"/>
      <c r="K230" s="7"/>
    </row>
    <row r="231" spans="1:11">
      <c r="A231" s="7"/>
      <c r="I231" s="7"/>
      <c r="J231" s="7"/>
      <c r="K231" s="7"/>
    </row>
    <row r="232" spans="1:11">
      <c r="A232" s="7"/>
      <c r="I232" s="7"/>
      <c r="J232" s="7"/>
      <c r="K232" s="7"/>
    </row>
    <row r="233" spans="1:11">
      <c r="A233" s="7"/>
      <c r="I233" s="7"/>
      <c r="J233" s="7"/>
      <c r="K233" s="7"/>
    </row>
    <row r="234" spans="1:11">
      <c r="A234" s="7"/>
      <c r="I234" s="7"/>
      <c r="J234" s="7"/>
      <c r="K234" s="7"/>
    </row>
    <row r="235" spans="1:11">
      <c r="A235" s="7"/>
      <c r="I235" s="7"/>
      <c r="J235" s="7"/>
      <c r="K235" s="7"/>
    </row>
    <row r="236" spans="1:11">
      <c r="A236" s="7"/>
      <c r="I236" s="7"/>
      <c r="J236" s="7"/>
      <c r="K236" s="7"/>
    </row>
    <row r="237" spans="1:11">
      <c r="A237" s="7"/>
      <c r="I237" s="7"/>
      <c r="J237" s="7"/>
      <c r="K237" s="7"/>
    </row>
    <row r="238" spans="1:11">
      <c r="A238" s="7"/>
      <c r="I238" s="7"/>
      <c r="J238" s="7"/>
      <c r="K238" s="7"/>
    </row>
    <row r="239" spans="1:11">
      <c r="A239" s="7"/>
      <c r="I239" s="7"/>
      <c r="J239" s="7"/>
      <c r="K239" s="7"/>
    </row>
    <row r="240" spans="1:11">
      <c r="A240" s="7"/>
      <c r="I240" s="7"/>
      <c r="J240" s="7"/>
      <c r="K240" s="7"/>
    </row>
    <row r="241" spans="1:11">
      <c r="A241" s="7"/>
      <c r="I241" s="7"/>
      <c r="J241" s="7"/>
      <c r="K241" s="7"/>
    </row>
    <row r="242" spans="1:11">
      <c r="A242" s="7"/>
      <c r="I242" s="7"/>
      <c r="J242" s="7"/>
      <c r="K242" s="7"/>
    </row>
    <row r="243" spans="1:11">
      <c r="A243" s="7"/>
      <c r="I243" s="7"/>
      <c r="J243" s="7"/>
      <c r="K243" s="7"/>
    </row>
    <row r="244" spans="1:11">
      <c r="A244" s="7"/>
      <c r="I244" s="7"/>
      <c r="J244" s="7"/>
      <c r="K244" s="7"/>
    </row>
    <row r="245" spans="1:11">
      <c r="A245" s="7"/>
      <c r="I245" s="7"/>
      <c r="J245" s="7"/>
      <c r="K245" s="7"/>
    </row>
    <row r="246" spans="1:11">
      <c r="A246" s="7"/>
      <c r="I246" s="7"/>
      <c r="J246" s="7"/>
      <c r="K246" s="7"/>
    </row>
    <row r="247" spans="1:11">
      <c r="A247" s="7"/>
      <c r="I247" s="7"/>
      <c r="J247" s="7"/>
      <c r="K247" s="7"/>
    </row>
    <row r="248" spans="1:11">
      <c r="A248" s="7"/>
      <c r="I248" s="7"/>
      <c r="J248" s="7"/>
      <c r="K248" s="7"/>
    </row>
    <row r="249" spans="1:11">
      <c r="A249" s="7"/>
      <c r="I249" s="7"/>
      <c r="J249" s="7"/>
      <c r="K249" s="7"/>
    </row>
    <row r="250" spans="1:11">
      <c r="A250" s="7"/>
      <c r="I250" s="7"/>
      <c r="J250" s="7"/>
      <c r="K250" s="7"/>
    </row>
    <row r="251" spans="1:11">
      <c r="A251" s="7"/>
      <c r="I251" s="7"/>
      <c r="J251" s="7"/>
      <c r="K251" s="7"/>
    </row>
    <row r="252" spans="1:11">
      <c r="A252" s="7"/>
      <c r="I252" s="7"/>
      <c r="J252" s="7"/>
      <c r="K252" s="7"/>
    </row>
    <row r="253" spans="1:11">
      <c r="A253" s="7"/>
      <c r="I253" s="7"/>
      <c r="J253" s="7"/>
      <c r="K253" s="7"/>
    </row>
    <row r="254" spans="1:11">
      <c r="A254" s="7"/>
      <c r="I254" s="7"/>
      <c r="J254" s="7"/>
      <c r="K254" s="7"/>
    </row>
    <row r="255" spans="1:11">
      <c r="A255" s="7"/>
      <c r="I255" s="7"/>
      <c r="J255" s="7"/>
      <c r="K255" s="7"/>
    </row>
    <row r="256" spans="1:11">
      <c r="A256" s="7"/>
      <c r="I256" s="7"/>
      <c r="J256" s="7"/>
      <c r="K256" s="7"/>
    </row>
    <row r="257" spans="1:11">
      <c r="A257" s="7"/>
      <c r="I257" s="7"/>
      <c r="J257" s="7"/>
      <c r="K257" s="7"/>
    </row>
    <row r="258" spans="1:11">
      <c r="A258" s="7"/>
      <c r="I258" s="7"/>
      <c r="J258" s="7"/>
      <c r="K258" s="7"/>
    </row>
    <row r="259" spans="1:11">
      <c r="A259" s="7"/>
      <c r="I259" s="7"/>
      <c r="J259" s="7"/>
      <c r="K259" s="7"/>
    </row>
    <row r="260" spans="1:11">
      <c r="A260" s="7"/>
      <c r="I260" s="7"/>
      <c r="J260" s="7"/>
      <c r="K260" s="7"/>
    </row>
    <row r="261" spans="1:11">
      <c r="A261" s="7"/>
      <c r="I261" s="7"/>
      <c r="J261" s="7"/>
      <c r="K261" s="7"/>
    </row>
    <row r="262" spans="1:11">
      <c r="A262" s="7"/>
      <c r="I262" s="7"/>
      <c r="J262" s="7"/>
      <c r="K262" s="7"/>
    </row>
    <row r="263" spans="1:11">
      <c r="A263" s="7"/>
      <c r="I263" s="7"/>
      <c r="J263" s="7"/>
      <c r="K263" s="7"/>
    </row>
    <row r="264" spans="1:11">
      <c r="A264" s="7"/>
      <c r="I264" s="7"/>
      <c r="J264" s="7"/>
      <c r="K264" s="7"/>
    </row>
    <row r="265" spans="1:11">
      <c r="A265" s="7"/>
      <c r="I265" s="7"/>
      <c r="J265" s="7"/>
      <c r="K265" s="7"/>
    </row>
    <row r="266" spans="1:11">
      <c r="A266" s="7"/>
      <c r="I266" s="7"/>
      <c r="J266" s="7"/>
      <c r="K266" s="7"/>
    </row>
    <row r="267" spans="1:11">
      <c r="A267" s="7"/>
      <c r="I267" s="7"/>
      <c r="J267" s="7"/>
      <c r="K267" s="7"/>
    </row>
    <row r="268" spans="1:11">
      <c r="A268" s="7"/>
      <c r="I268" s="7"/>
      <c r="J268" s="7"/>
      <c r="K268" s="7"/>
    </row>
    <row r="269" spans="1:11">
      <c r="A269" s="7"/>
      <c r="I269" s="7"/>
      <c r="J269" s="7"/>
      <c r="K269" s="7"/>
    </row>
    <row r="270" spans="1:11">
      <c r="A270" s="7"/>
      <c r="I270" s="7"/>
      <c r="J270" s="7"/>
      <c r="K270" s="7"/>
    </row>
    <row r="271" spans="1:11">
      <c r="A271" s="7"/>
      <c r="I271" s="7"/>
      <c r="J271" s="7"/>
      <c r="K271" s="7"/>
    </row>
    <row r="272" spans="1:11">
      <c r="A272" s="7"/>
      <c r="I272" s="7"/>
      <c r="J272" s="7"/>
      <c r="K272" s="7"/>
    </row>
    <row r="273" spans="1:11">
      <c r="A273" s="7"/>
      <c r="I273" s="7"/>
      <c r="J273" s="7"/>
      <c r="K273" s="7"/>
    </row>
    <row r="274" spans="1:11">
      <c r="A274" s="7"/>
      <c r="I274" s="7"/>
      <c r="J274" s="7"/>
      <c r="K274" s="7"/>
    </row>
    <row r="275" spans="1:11">
      <c r="A275" s="7"/>
      <c r="I275" s="7"/>
      <c r="J275" s="7"/>
      <c r="K275" s="7"/>
    </row>
    <row r="276" spans="1:11">
      <c r="A276" s="7"/>
      <c r="I276" s="7"/>
      <c r="J276" s="7"/>
      <c r="K276" s="7"/>
    </row>
    <row r="277" spans="1:11">
      <c r="A277" s="7"/>
      <c r="I277" s="7"/>
      <c r="J277" s="7"/>
      <c r="K277" s="7"/>
    </row>
    <row r="278" spans="1:11">
      <c r="A278" s="7"/>
      <c r="I278" s="7"/>
      <c r="J278" s="7"/>
      <c r="K278" s="7"/>
    </row>
    <row r="279" spans="1:11">
      <c r="A279" s="7"/>
      <c r="I279" s="7"/>
      <c r="J279" s="7"/>
      <c r="K279" s="7"/>
    </row>
    <row r="280" spans="1:11">
      <c r="A280" s="7"/>
      <c r="I280" s="7"/>
      <c r="J280" s="7"/>
      <c r="K280" s="7"/>
    </row>
    <row r="281" spans="1:11">
      <c r="A281" s="7"/>
      <c r="I281" s="7"/>
      <c r="J281" s="7"/>
      <c r="K281" s="7"/>
    </row>
    <row r="282" spans="1:11">
      <c r="A282" s="7"/>
      <c r="I282" s="7"/>
      <c r="J282" s="7"/>
      <c r="K282" s="7"/>
    </row>
    <row r="283" spans="1:11">
      <c r="A283" s="7"/>
      <c r="I283" s="7"/>
      <c r="J283" s="7"/>
      <c r="K283" s="7"/>
    </row>
    <row r="284" spans="1:11">
      <c r="A284" s="7"/>
      <c r="I284" s="7"/>
      <c r="J284" s="7"/>
      <c r="K284" s="7"/>
    </row>
    <row r="285" spans="1:11">
      <c r="A285" s="7"/>
      <c r="I285" s="7"/>
      <c r="J285" s="7"/>
      <c r="K285" s="7"/>
    </row>
    <row r="286" spans="1:11">
      <c r="A286" s="7"/>
      <c r="I286" s="7"/>
      <c r="J286" s="7"/>
      <c r="K286" s="7"/>
    </row>
    <row r="287" spans="1:11">
      <c r="A287" s="7"/>
      <c r="I287" s="7"/>
      <c r="J287" s="7"/>
      <c r="K287" s="7"/>
    </row>
    <row r="288" spans="1:11">
      <c r="A288" s="7"/>
      <c r="I288" s="7"/>
      <c r="J288" s="7"/>
      <c r="K288" s="7"/>
    </row>
    <row r="289" spans="1:11">
      <c r="A289" s="7"/>
      <c r="I289" s="7"/>
      <c r="J289" s="7"/>
      <c r="K289" s="7"/>
    </row>
    <row r="290" spans="1:11">
      <c r="A290" s="7"/>
      <c r="I290" s="7"/>
      <c r="J290" s="7"/>
      <c r="K290" s="7"/>
    </row>
    <row r="291" spans="1:11">
      <c r="A291" s="7"/>
      <c r="I291" s="7"/>
      <c r="J291" s="7"/>
      <c r="K291" s="7"/>
    </row>
    <row r="292" spans="1:11">
      <c r="A292" s="7"/>
      <c r="I292" s="7"/>
      <c r="J292" s="7"/>
      <c r="K292" s="7"/>
    </row>
    <row r="293" spans="1:11">
      <c r="A293" s="7"/>
      <c r="I293" s="7"/>
      <c r="J293" s="7"/>
      <c r="K293" s="7"/>
    </row>
    <row r="294" spans="1:11">
      <c r="A294" s="7"/>
      <c r="I294" s="7"/>
      <c r="J294" s="7"/>
      <c r="K294" s="7"/>
    </row>
    <row r="295" spans="1:11">
      <c r="A295" s="7"/>
      <c r="I295" s="7"/>
      <c r="J295" s="7"/>
      <c r="K295" s="7"/>
    </row>
    <row r="296" spans="1:11">
      <c r="A296" s="7"/>
      <c r="I296" s="7"/>
      <c r="J296" s="7"/>
      <c r="K296" s="7"/>
    </row>
    <row r="297" spans="1:11">
      <c r="A297" s="7"/>
      <c r="I297" s="7"/>
      <c r="J297" s="7"/>
      <c r="K297"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12">
    <mergeCell ref="A27:J27"/>
    <mergeCell ref="A28:J28"/>
    <mergeCell ref="B4:J4"/>
    <mergeCell ref="B5:C5"/>
    <mergeCell ref="A4:A8"/>
    <mergeCell ref="B6:B7"/>
    <mergeCell ref="C6:C7"/>
    <mergeCell ref="D6:D7"/>
    <mergeCell ref="B8:H8"/>
    <mergeCell ref="I5:J7"/>
    <mergeCell ref="D5:H5"/>
    <mergeCell ref="E6:H6"/>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scale="79" fitToHeight="0" orientation="landscape"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9"/>
  <sheetViews>
    <sheetView showGridLines="0" zoomScaleNormal="100" workbookViewId="0">
      <selection activeCell="C30" sqref="C30"/>
    </sheetView>
  </sheetViews>
  <sheetFormatPr defaultColWidth="9.140625" defaultRowHeight="12"/>
  <cols>
    <col min="1" max="1" width="22.42578125" style="10" customWidth="1"/>
    <col min="2" max="12" width="12.7109375" style="10" customWidth="1"/>
    <col min="13" max="13" width="10" style="10" customWidth="1"/>
    <col min="14" max="14" width="10.5703125" style="527" customWidth="1"/>
    <col min="15" max="16384" width="9.140625" style="10"/>
  </cols>
  <sheetData>
    <row r="1" spans="1:24" ht="14.25" customHeight="1">
      <c r="A1" s="304" t="s">
        <v>1659</v>
      </c>
      <c r="B1" s="331"/>
      <c r="C1" s="331"/>
      <c r="D1" s="331"/>
      <c r="E1" s="331"/>
      <c r="F1" s="331"/>
      <c r="G1" s="331"/>
      <c r="H1" s="331"/>
      <c r="I1" s="331"/>
      <c r="J1" s="331"/>
      <c r="K1" s="331"/>
      <c r="L1" s="331"/>
      <c r="N1" s="2" t="s">
        <v>502</v>
      </c>
    </row>
    <row r="2" spans="1:24" s="334" customFormat="1" ht="14.25" customHeight="1">
      <c r="A2" s="438" t="s">
        <v>1660</v>
      </c>
      <c r="B2" s="274"/>
      <c r="C2" s="274"/>
      <c r="D2" s="274"/>
      <c r="E2" s="274"/>
      <c r="F2" s="274"/>
      <c r="G2" s="274"/>
      <c r="H2" s="274"/>
      <c r="I2" s="274"/>
      <c r="J2" s="274"/>
      <c r="K2" s="274"/>
      <c r="L2" s="274"/>
      <c r="N2" s="554" t="s">
        <v>503</v>
      </c>
      <c r="O2" s="165"/>
    </row>
    <row r="3" spans="1:24" ht="5.0999999999999996" customHeight="1">
      <c r="A3" s="13"/>
      <c r="B3" s="332"/>
      <c r="C3" s="332"/>
      <c r="D3" s="16"/>
      <c r="E3" s="332"/>
      <c r="F3" s="332"/>
      <c r="G3" s="16"/>
      <c r="H3" s="16"/>
      <c r="I3" s="16"/>
      <c r="J3" s="332"/>
      <c r="K3" s="332"/>
      <c r="L3" s="332"/>
    </row>
    <row r="4" spans="1:24" ht="42.75" customHeight="1">
      <c r="A4" s="1002" t="s">
        <v>955</v>
      </c>
      <c r="B4" s="433" t="s">
        <v>924</v>
      </c>
      <c r="C4" s="433" t="s">
        <v>1005</v>
      </c>
      <c r="D4" s="432" t="s">
        <v>1006</v>
      </c>
      <c r="E4" s="433" t="s">
        <v>925</v>
      </c>
      <c r="F4" s="433" t="s">
        <v>926</v>
      </c>
      <c r="G4" s="432" t="s">
        <v>1007</v>
      </c>
      <c r="H4" s="432" t="s">
        <v>1008</v>
      </c>
      <c r="I4" s="432" t="s">
        <v>1009</v>
      </c>
      <c r="J4" s="433" t="s">
        <v>927</v>
      </c>
      <c r="K4" s="433" t="s">
        <v>928</v>
      </c>
      <c r="L4" s="431" t="s">
        <v>929</v>
      </c>
    </row>
    <row r="5" spans="1:24" ht="33" customHeight="1">
      <c r="A5" s="1007"/>
      <c r="B5" s="1019" t="s">
        <v>1010</v>
      </c>
      <c r="C5" s="1019"/>
      <c r="D5" s="1019"/>
      <c r="E5" s="1019"/>
      <c r="F5" s="1019"/>
      <c r="G5" s="1019"/>
      <c r="H5" s="1019"/>
      <c r="I5" s="1019"/>
      <c r="J5" s="1019"/>
      <c r="K5" s="1019"/>
      <c r="L5" s="1004"/>
    </row>
    <row r="6" spans="1:24" ht="14.25" customHeight="1">
      <c r="A6" s="314" t="s">
        <v>214</v>
      </c>
      <c r="B6" s="471">
        <v>5627</v>
      </c>
      <c r="C6" s="471">
        <v>16484</v>
      </c>
      <c r="D6" s="471">
        <v>833</v>
      </c>
      <c r="E6" s="471">
        <v>73602</v>
      </c>
      <c r="F6" s="471">
        <v>649</v>
      </c>
      <c r="G6" s="471">
        <v>553</v>
      </c>
      <c r="H6" s="471">
        <v>6783</v>
      </c>
      <c r="I6" s="471">
        <v>114</v>
      </c>
      <c r="J6" s="471">
        <v>13362</v>
      </c>
      <c r="K6" s="471">
        <v>15301</v>
      </c>
      <c r="L6" s="552">
        <v>4619</v>
      </c>
      <c r="N6" s="10"/>
    </row>
    <row r="7" spans="1:24" ht="14.25" customHeight="1">
      <c r="A7" s="298" t="s">
        <v>569</v>
      </c>
      <c r="B7" s="512"/>
      <c r="C7" s="512"/>
      <c r="D7" s="512"/>
      <c r="E7" s="512"/>
      <c r="F7" s="512"/>
      <c r="G7" s="512"/>
      <c r="H7" s="512"/>
      <c r="I7" s="512"/>
      <c r="J7" s="512"/>
      <c r="K7" s="512"/>
      <c r="L7" s="553"/>
      <c r="N7" s="10"/>
    </row>
    <row r="8" spans="1:24" ht="14.25" customHeight="1">
      <c r="A8" s="316" t="s">
        <v>176</v>
      </c>
      <c r="B8" s="537">
        <v>2697</v>
      </c>
      <c r="C8" s="537">
        <v>100</v>
      </c>
      <c r="D8" s="537">
        <v>28</v>
      </c>
      <c r="E8" s="537">
        <v>1823</v>
      </c>
      <c r="F8" s="537">
        <v>93</v>
      </c>
      <c r="G8" s="537">
        <v>18</v>
      </c>
      <c r="H8" s="537">
        <v>346</v>
      </c>
      <c r="I8" s="537">
        <v>6</v>
      </c>
      <c r="J8" s="537">
        <v>419</v>
      </c>
      <c r="K8" s="537">
        <v>4352</v>
      </c>
      <c r="L8" s="532">
        <v>738</v>
      </c>
      <c r="N8" s="10"/>
      <c r="X8" s="333"/>
    </row>
    <row r="9" spans="1:24" ht="14.25" customHeight="1">
      <c r="A9" s="316" t="s">
        <v>177</v>
      </c>
      <c r="B9" s="537">
        <v>19</v>
      </c>
      <c r="C9" s="537">
        <v>154</v>
      </c>
      <c r="D9" s="537">
        <v>1</v>
      </c>
      <c r="E9" s="537">
        <v>456</v>
      </c>
      <c r="F9" s="537">
        <v>12</v>
      </c>
      <c r="G9" s="537">
        <v>6</v>
      </c>
      <c r="H9" s="537">
        <v>158</v>
      </c>
      <c r="I9" s="537" t="s">
        <v>556</v>
      </c>
      <c r="J9" s="537">
        <v>281</v>
      </c>
      <c r="K9" s="537">
        <v>176</v>
      </c>
      <c r="L9" s="532">
        <v>30</v>
      </c>
      <c r="N9" s="10"/>
      <c r="X9" s="333"/>
    </row>
    <row r="10" spans="1:24" ht="14.25" customHeight="1">
      <c r="A10" s="316" t="s">
        <v>178</v>
      </c>
      <c r="B10" s="537">
        <v>15</v>
      </c>
      <c r="C10" s="537">
        <v>2065</v>
      </c>
      <c r="D10" s="537" t="s">
        <v>556</v>
      </c>
      <c r="E10" s="537">
        <v>9467</v>
      </c>
      <c r="F10" s="537">
        <v>11</v>
      </c>
      <c r="G10" s="537">
        <v>224</v>
      </c>
      <c r="H10" s="537">
        <v>240</v>
      </c>
      <c r="I10" s="537" t="s">
        <v>556</v>
      </c>
      <c r="J10" s="537">
        <v>604</v>
      </c>
      <c r="K10" s="537">
        <v>227</v>
      </c>
      <c r="L10" s="532">
        <v>99</v>
      </c>
      <c r="N10" s="10"/>
      <c r="X10" s="333"/>
    </row>
    <row r="11" spans="1:24" ht="14.25" customHeight="1">
      <c r="A11" s="316" t="s">
        <v>179</v>
      </c>
      <c r="B11" s="537">
        <v>5</v>
      </c>
      <c r="C11" s="537">
        <v>10</v>
      </c>
      <c r="D11" s="537">
        <v>51</v>
      </c>
      <c r="E11" s="537">
        <v>19</v>
      </c>
      <c r="F11" s="537">
        <v>1</v>
      </c>
      <c r="G11" s="537">
        <v>1</v>
      </c>
      <c r="H11" s="537">
        <v>39</v>
      </c>
      <c r="I11" s="537" t="s">
        <v>556</v>
      </c>
      <c r="J11" s="537">
        <v>22</v>
      </c>
      <c r="K11" s="537">
        <v>20</v>
      </c>
      <c r="L11" s="532" t="s">
        <v>556</v>
      </c>
      <c r="N11" s="10"/>
      <c r="X11" s="333"/>
    </row>
    <row r="12" spans="1:24" ht="14.25" customHeight="1">
      <c r="A12" s="316" t="s">
        <v>180</v>
      </c>
      <c r="B12" s="537">
        <v>30</v>
      </c>
      <c r="C12" s="537">
        <v>385</v>
      </c>
      <c r="D12" s="537">
        <v>1</v>
      </c>
      <c r="E12" s="537">
        <v>2275</v>
      </c>
      <c r="F12" s="537">
        <v>1</v>
      </c>
      <c r="G12" s="537">
        <v>6</v>
      </c>
      <c r="H12" s="537">
        <v>325</v>
      </c>
      <c r="I12" s="537" t="s">
        <v>556</v>
      </c>
      <c r="J12" s="537">
        <v>159</v>
      </c>
      <c r="K12" s="537">
        <v>88</v>
      </c>
      <c r="L12" s="532">
        <v>2260</v>
      </c>
      <c r="N12" s="10"/>
      <c r="X12" s="333"/>
    </row>
    <row r="13" spans="1:24" ht="14.25" customHeight="1">
      <c r="A13" s="316" t="s">
        <v>181</v>
      </c>
      <c r="B13" s="537">
        <v>151</v>
      </c>
      <c r="C13" s="537">
        <v>1005</v>
      </c>
      <c r="D13" s="537">
        <v>1</v>
      </c>
      <c r="E13" s="537">
        <v>4622</v>
      </c>
      <c r="F13" s="537">
        <v>20</v>
      </c>
      <c r="G13" s="537">
        <v>5</v>
      </c>
      <c r="H13" s="537">
        <v>237</v>
      </c>
      <c r="I13" s="537" t="s">
        <v>556</v>
      </c>
      <c r="J13" s="537">
        <v>198</v>
      </c>
      <c r="K13" s="537">
        <v>239</v>
      </c>
      <c r="L13" s="532">
        <v>75</v>
      </c>
      <c r="N13" s="10"/>
      <c r="X13" s="333"/>
    </row>
    <row r="14" spans="1:24" ht="14.25" customHeight="1">
      <c r="A14" s="316" t="s">
        <v>182</v>
      </c>
      <c r="B14" s="537">
        <v>376</v>
      </c>
      <c r="C14" s="537">
        <v>6818</v>
      </c>
      <c r="D14" s="537">
        <v>30</v>
      </c>
      <c r="E14" s="537">
        <v>3648</v>
      </c>
      <c r="F14" s="537">
        <v>63</v>
      </c>
      <c r="G14" s="537">
        <v>236</v>
      </c>
      <c r="H14" s="537">
        <v>71</v>
      </c>
      <c r="I14" s="537" t="s">
        <v>556</v>
      </c>
      <c r="J14" s="537">
        <v>4497</v>
      </c>
      <c r="K14" s="537">
        <v>885</v>
      </c>
      <c r="L14" s="532">
        <v>413</v>
      </c>
      <c r="N14" s="10"/>
      <c r="X14" s="333"/>
    </row>
    <row r="15" spans="1:24" ht="14.25" customHeight="1">
      <c r="A15" s="316" t="s">
        <v>183</v>
      </c>
      <c r="B15" s="537">
        <v>230</v>
      </c>
      <c r="C15" s="537">
        <v>960</v>
      </c>
      <c r="D15" s="537">
        <v>16</v>
      </c>
      <c r="E15" s="537">
        <v>12124</v>
      </c>
      <c r="F15" s="537">
        <v>96</v>
      </c>
      <c r="G15" s="537">
        <v>3</v>
      </c>
      <c r="H15" s="537">
        <v>633</v>
      </c>
      <c r="I15" s="537" t="s">
        <v>556</v>
      </c>
      <c r="J15" s="537">
        <v>1530</v>
      </c>
      <c r="K15" s="537">
        <v>1702</v>
      </c>
      <c r="L15" s="532">
        <v>100</v>
      </c>
      <c r="N15" s="10"/>
      <c r="X15" s="333"/>
    </row>
    <row r="16" spans="1:24" ht="14.25" customHeight="1">
      <c r="A16" s="316" t="s">
        <v>184</v>
      </c>
      <c r="B16" s="537">
        <v>173</v>
      </c>
      <c r="C16" s="537">
        <v>565</v>
      </c>
      <c r="D16" s="537">
        <v>105</v>
      </c>
      <c r="E16" s="537">
        <v>2482</v>
      </c>
      <c r="F16" s="537">
        <v>41</v>
      </c>
      <c r="G16" s="537">
        <v>7</v>
      </c>
      <c r="H16" s="537">
        <v>572</v>
      </c>
      <c r="I16" s="537">
        <v>6</v>
      </c>
      <c r="J16" s="537">
        <v>578</v>
      </c>
      <c r="K16" s="537">
        <v>593</v>
      </c>
      <c r="L16" s="532">
        <v>51</v>
      </c>
      <c r="N16" s="10"/>
      <c r="X16" s="333"/>
    </row>
    <row r="17" spans="1:24" ht="14.25" customHeight="1">
      <c r="A17" s="316" t="s">
        <v>185</v>
      </c>
      <c r="B17" s="537">
        <v>2</v>
      </c>
      <c r="C17" s="537">
        <v>43</v>
      </c>
      <c r="D17" s="537">
        <v>1</v>
      </c>
      <c r="E17" s="537">
        <v>177</v>
      </c>
      <c r="F17" s="537">
        <v>2</v>
      </c>
      <c r="G17" s="537">
        <v>3</v>
      </c>
      <c r="H17" s="537">
        <v>243</v>
      </c>
      <c r="I17" s="537" t="s">
        <v>556</v>
      </c>
      <c r="J17" s="537">
        <v>15</v>
      </c>
      <c r="K17" s="537">
        <v>4</v>
      </c>
      <c r="L17" s="532">
        <v>4</v>
      </c>
      <c r="N17" s="10"/>
      <c r="X17" s="333"/>
    </row>
    <row r="18" spans="1:24" ht="14.25" customHeight="1">
      <c r="A18" s="316" t="s">
        <v>186</v>
      </c>
      <c r="B18" s="537">
        <v>934</v>
      </c>
      <c r="C18" s="537">
        <v>100</v>
      </c>
      <c r="D18" s="537" t="s">
        <v>556</v>
      </c>
      <c r="E18" s="537">
        <v>430</v>
      </c>
      <c r="F18" s="537">
        <v>2</v>
      </c>
      <c r="G18" s="537">
        <v>2</v>
      </c>
      <c r="H18" s="537">
        <v>800</v>
      </c>
      <c r="I18" s="537" t="s">
        <v>556</v>
      </c>
      <c r="J18" s="537">
        <v>30</v>
      </c>
      <c r="K18" s="537">
        <v>45</v>
      </c>
      <c r="L18" s="532">
        <v>15</v>
      </c>
      <c r="N18" s="10"/>
      <c r="X18" s="333"/>
    </row>
    <row r="19" spans="1:24" ht="14.25" customHeight="1">
      <c r="A19" s="316" t="s">
        <v>187</v>
      </c>
      <c r="B19" s="537">
        <v>528</v>
      </c>
      <c r="C19" s="537">
        <v>1688</v>
      </c>
      <c r="D19" s="537">
        <v>177</v>
      </c>
      <c r="E19" s="537">
        <v>31047</v>
      </c>
      <c r="F19" s="537">
        <v>278</v>
      </c>
      <c r="G19" s="537">
        <v>25</v>
      </c>
      <c r="H19" s="537">
        <v>2252</v>
      </c>
      <c r="I19" s="537">
        <v>102</v>
      </c>
      <c r="J19" s="537">
        <v>2653</v>
      </c>
      <c r="K19" s="537">
        <v>6483</v>
      </c>
      <c r="L19" s="532">
        <v>299</v>
      </c>
      <c r="N19" s="10"/>
      <c r="X19" s="333"/>
    </row>
    <row r="20" spans="1:24" ht="14.25" customHeight="1">
      <c r="A20" s="316" t="s">
        <v>188</v>
      </c>
      <c r="B20" s="537">
        <v>32</v>
      </c>
      <c r="C20" s="537">
        <v>262</v>
      </c>
      <c r="D20" s="537">
        <v>9</v>
      </c>
      <c r="E20" s="537">
        <v>1031</v>
      </c>
      <c r="F20" s="537">
        <v>10</v>
      </c>
      <c r="G20" s="537">
        <v>4</v>
      </c>
      <c r="H20" s="537">
        <v>177</v>
      </c>
      <c r="I20" s="537" t="s">
        <v>556</v>
      </c>
      <c r="J20" s="537">
        <v>98</v>
      </c>
      <c r="K20" s="537">
        <v>237</v>
      </c>
      <c r="L20" s="532">
        <v>219</v>
      </c>
      <c r="N20" s="10"/>
      <c r="X20" s="333"/>
    </row>
    <row r="21" spans="1:24" ht="14.25" customHeight="1">
      <c r="A21" s="316" t="s">
        <v>189</v>
      </c>
      <c r="B21" s="537">
        <v>34</v>
      </c>
      <c r="C21" s="537">
        <v>62</v>
      </c>
      <c r="D21" s="537" t="s">
        <v>556</v>
      </c>
      <c r="E21" s="537">
        <v>129</v>
      </c>
      <c r="F21" s="537">
        <v>3</v>
      </c>
      <c r="G21" s="537">
        <v>3</v>
      </c>
      <c r="H21" s="537">
        <v>21</v>
      </c>
      <c r="I21" s="537" t="s">
        <v>556</v>
      </c>
      <c r="J21" s="537">
        <v>129</v>
      </c>
      <c r="K21" s="537">
        <v>2</v>
      </c>
      <c r="L21" s="532">
        <v>5</v>
      </c>
      <c r="N21" s="10"/>
      <c r="X21" s="333"/>
    </row>
    <row r="22" spans="1:24" ht="14.25" customHeight="1">
      <c r="A22" s="316" t="s">
        <v>190</v>
      </c>
      <c r="B22" s="537">
        <v>382</v>
      </c>
      <c r="C22" s="537">
        <v>2215</v>
      </c>
      <c r="D22" s="537">
        <v>413</v>
      </c>
      <c r="E22" s="537">
        <v>3761</v>
      </c>
      <c r="F22" s="537">
        <v>15</v>
      </c>
      <c r="G22" s="537">
        <v>4</v>
      </c>
      <c r="H22" s="537">
        <v>527</v>
      </c>
      <c r="I22" s="537" t="s">
        <v>556</v>
      </c>
      <c r="J22" s="537">
        <v>2127</v>
      </c>
      <c r="K22" s="537">
        <v>210</v>
      </c>
      <c r="L22" s="532">
        <v>283</v>
      </c>
      <c r="N22" s="10"/>
      <c r="X22" s="333"/>
    </row>
    <row r="23" spans="1:24" ht="14.25" customHeight="1">
      <c r="A23" s="316" t="s">
        <v>191</v>
      </c>
      <c r="B23" s="537">
        <v>19</v>
      </c>
      <c r="C23" s="537">
        <v>52</v>
      </c>
      <c r="D23" s="537" t="s">
        <v>556</v>
      </c>
      <c r="E23" s="537">
        <v>111</v>
      </c>
      <c r="F23" s="537">
        <v>1</v>
      </c>
      <c r="G23" s="537">
        <v>6</v>
      </c>
      <c r="H23" s="537">
        <v>142</v>
      </c>
      <c r="I23" s="537" t="s">
        <v>556</v>
      </c>
      <c r="J23" s="537">
        <v>22</v>
      </c>
      <c r="K23" s="537">
        <v>38</v>
      </c>
      <c r="L23" s="532">
        <v>28</v>
      </c>
      <c r="N23" s="10"/>
      <c r="X23" s="333"/>
    </row>
    <row r="24" spans="1:24" ht="14.25" customHeight="1">
      <c r="A24" s="7"/>
      <c r="B24" s="251"/>
      <c r="C24" s="251"/>
      <c r="D24" s="251"/>
      <c r="E24" s="251"/>
      <c r="F24" s="251"/>
      <c r="G24" s="251"/>
      <c r="H24" s="251"/>
      <c r="I24" s="251"/>
      <c r="J24" s="251"/>
      <c r="K24" s="251"/>
      <c r="L24" s="251"/>
    </row>
    <row r="25" spans="1:24">
      <c r="A25" s="7"/>
      <c r="B25" s="7"/>
      <c r="C25" s="7"/>
      <c r="D25" s="7"/>
      <c r="E25" s="7"/>
      <c r="F25" s="7"/>
      <c r="G25" s="7"/>
      <c r="H25" s="7"/>
      <c r="I25" s="7"/>
      <c r="J25" s="7"/>
      <c r="K25" s="7"/>
      <c r="L25" s="7"/>
    </row>
    <row r="26" spans="1:24">
      <c r="A26" s="7"/>
      <c r="B26" s="251"/>
      <c r="C26" s="251"/>
      <c r="D26" s="251"/>
      <c r="E26" s="251"/>
      <c r="F26" s="251"/>
      <c r="G26" s="251"/>
      <c r="H26" s="251"/>
      <c r="I26" s="251"/>
      <c r="J26" s="251"/>
      <c r="K26" s="251"/>
      <c r="L26" s="251"/>
    </row>
    <row r="27" spans="1:24">
      <c r="A27" s="7"/>
      <c r="B27" s="7"/>
      <c r="C27" s="7"/>
      <c r="D27" s="7"/>
      <c r="E27" s="7"/>
      <c r="F27" s="7"/>
      <c r="G27" s="7"/>
      <c r="H27" s="7"/>
      <c r="I27" s="7"/>
      <c r="J27" s="7"/>
      <c r="K27" s="7"/>
      <c r="L27" s="7"/>
    </row>
    <row r="28" spans="1:24">
      <c r="A28" s="7"/>
      <c r="B28" s="7"/>
      <c r="C28" s="7"/>
      <c r="D28" s="7"/>
      <c r="E28" s="7"/>
      <c r="F28" s="7"/>
      <c r="G28" s="7"/>
      <c r="H28" s="7"/>
      <c r="I28" s="7"/>
      <c r="J28" s="7"/>
      <c r="K28" s="7"/>
      <c r="L28" s="7"/>
    </row>
    <row r="29" spans="1:24">
      <c r="A29" s="7"/>
      <c r="B29" s="7"/>
      <c r="C29" s="7"/>
      <c r="D29" s="7"/>
      <c r="E29" s="7"/>
      <c r="F29" s="7"/>
      <c r="G29" s="7"/>
      <c r="H29" s="7"/>
      <c r="I29" s="7"/>
      <c r="J29" s="7"/>
      <c r="K29" s="7"/>
      <c r="L29"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2">
    <mergeCell ref="A4:A5"/>
    <mergeCell ref="B5:L5"/>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scale="63" orientation="landscape" horizontalDpi="4294967293"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0"/>
  <sheetViews>
    <sheetView showGridLines="0" zoomScaleNormal="100" workbookViewId="0">
      <selection activeCell="J25" sqref="J25"/>
    </sheetView>
  </sheetViews>
  <sheetFormatPr defaultColWidth="9.140625" defaultRowHeight="12"/>
  <cols>
    <col min="1" max="1" width="54.28515625" style="31" customWidth="1"/>
    <col min="2" max="9" width="9.85546875" style="31" customWidth="1"/>
    <col min="10" max="10" width="54.28515625" style="31" customWidth="1"/>
    <col min="11" max="11" width="10.7109375" style="31" customWidth="1"/>
    <col min="12" max="12" width="10.140625" style="31" customWidth="1"/>
    <col min="13" max="16384" width="9.140625" style="31"/>
  </cols>
  <sheetData>
    <row r="1" spans="1:19" ht="14.25" customHeight="1">
      <c r="A1" s="15" t="s">
        <v>1254</v>
      </c>
      <c r="B1" s="15"/>
      <c r="C1" s="15"/>
      <c r="D1" s="15"/>
      <c r="E1" s="15"/>
      <c r="F1" s="15"/>
      <c r="G1" s="15"/>
      <c r="H1" s="15"/>
      <c r="I1" s="15"/>
      <c r="J1" s="15"/>
      <c r="K1" s="15"/>
      <c r="L1" s="2" t="s">
        <v>502</v>
      </c>
      <c r="M1" s="1"/>
    </row>
    <row r="2" spans="1:19" ht="14.25" customHeight="1">
      <c r="A2" s="863" t="s">
        <v>501</v>
      </c>
      <c r="B2" s="144"/>
      <c r="C2" s="144"/>
      <c r="D2" s="144"/>
      <c r="E2" s="144"/>
      <c r="F2" s="144"/>
      <c r="G2" s="144"/>
      <c r="H2" s="144"/>
      <c r="I2" s="144"/>
      <c r="J2" s="144"/>
      <c r="K2" s="144"/>
      <c r="L2" s="2" t="s">
        <v>503</v>
      </c>
      <c r="M2" s="1"/>
    </row>
    <row r="3" spans="1:19" ht="5.0999999999999996" customHeight="1">
      <c r="A3" s="845"/>
      <c r="B3" s="845"/>
      <c r="C3" s="845"/>
      <c r="D3" s="845"/>
      <c r="E3" s="845"/>
      <c r="F3" s="845"/>
      <c r="G3" s="845"/>
      <c r="H3" s="845"/>
      <c r="I3" s="845"/>
      <c r="J3" s="845"/>
      <c r="K3" s="903"/>
    </row>
    <row r="4" spans="1:19" ht="36.75" customHeight="1">
      <c r="A4" s="929" t="s">
        <v>292</v>
      </c>
      <c r="B4" s="900" t="s">
        <v>2175</v>
      </c>
      <c r="C4" s="851">
        <v>2000</v>
      </c>
      <c r="D4" s="846">
        <v>2005</v>
      </c>
      <c r="E4" s="851">
        <v>2010</v>
      </c>
      <c r="F4" s="847">
        <v>2015</v>
      </c>
      <c r="G4" s="847">
        <v>2018</v>
      </c>
      <c r="H4" s="847">
        <v>2019</v>
      </c>
      <c r="I4" s="847">
        <v>2020</v>
      </c>
      <c r="J4" s="976" t="s">
        <v>293</v>
      </c>
      <c r="K4" s="1063"/>
      <c r="L4" s="849"/>
    </row>
    <row r="5" spans="1:19" ht="36.75" customHeight="1">
      <c r="A5" s="930"/>
      <c r="B5" s="924" t="s">
        <v>2173</v>
      </c>
      <c r="C5" s="925"/>
      <c r="D5" s="925"/>
      <c r="E5" s="925"/>
      <c r="F5" s="925"/>
      <c r="G5" s="925"/>
      <c r="H5" s="925"/>
      <c r="I5" s="926"/>
      <c r="J5" s="977"/>
      <c r="K5" s="1063"/>
      <c r="L5" s="849"/>
    </row>
    <row r="6" spans="1:19" s="850" customFormat="1" ht="14.25" customHeight="1">
      <c r="A6" s="71" t="s">
        <v>768</v>
      </c>
      <c r="B6" s="864">
        <v>5353466</v>
      </c>
      <c r="C6" s="865">
        <v>3847603</v>
      </c>
      <c r="D6" s="866">
        <v>3970444</v>
      </c>
      <c r="E6" s="865">
        <v>4386883</v>
      </c>
      <c r="F6" s="867">
        <v>4384520</v>
      </c>
      <c r="G6" s="867">
        <v>4585701</v>
      </c>
      <c r="H6" s="868">
        <v>4438992</v>
      </c>
      <c r="I6" s="868">
        <v>4253948</v>
      </c>
      <c r="J6" s="688" t="s">
        <v>398</v>
      </c>
      <c r="K6" s="140"/>
      <c r="L6" s="140"/>
      <c r="S6" s="862"/>
    </row>
    <row r="7" spans="1:19" s="850" customFormat="1" ht="14.25" customHeight="1">
      <c r="A7" s="68" t="s">
        <v>346</v>
      </c>
      <c r="B7" s="7">
        <v>3628603</v>
      </c>
      <c r="C7" s="69">
        <v>1940687</v>
      </c>
      <c r="D7" s="7">
        <v>1907363</v>
      </c>
      <c r="E7" s="69">
        <v>2007947</v>
      </c>
      <c r="F7" s="70">
        <v>1703736</v>
      </c>
      <c r="G7" s="869">
        <v>1794543</v>
      </c>
      <c r="H7" s="869">
        <v>1631755</v>
      </c>
      <c r="I7" s="869">
        <v>1515235</v>
      </c>
      <c r="J7" s="102" t="s">
        <v>351</v>
      </c>
      <c r="K7" s="7"/>
      <c r="L7" s="7"/>
      <c r="S7" s="862"/>
    </row>
    <row r="8" spans="1:19" s="850" customFormat="1" ht="14.25" customHeight="1">
      <c r="A8" s="68" t="s">
        <v>347</v>
      </c>
      <c r="B8" s="7">
        <v>592337</v>
      </c>
      <c r="C8" s="69">
        <v>507526</v>
      </c>
      <c r="D8" s="7">
        <v>532820</v>
      </c>
      <c r="E8" s="69">
        <v>484708</v>
      </c>
      <c r="F8" s="70">
        <v>514280</v>
      </c>
      <c r="G8" s="869">
        <v>471781</v>
      </c>
      <c r="H8" s="869">
        <v>399048</v>
      </c>
      <c r="I8" s="869">
        <v>370420</v>
      </c>
      <c r="J8" s="102" t="s">
        <v>352</v>
      </c>
      <c r="K8" s="7"/>
      <c r="L8" s="7"/>
      <c r="S8" s="862"/>
    </row>
    <row r="9" spans="1:19" s="850" customFormat="1" ht="14.25" customHeight="1">
      <c r="A9" s="68" t="s">
        <v>348</v>
      </c>
      <c r="B9" s="7">
        <v>618685</v>
      </c>
      <c r="C9" s="69">
        <v>768502</v>
      </c>
      <c r="D9" s="7">
        <v>772833</v>
      </c>
      <c r="E9" s="69">
        <v>970635</v>
      </c>
      <c r="F9" s="70">
        <v>1109700</v>
      </c>
      <c r="G9" s="869">
        <v>1147818</v>
      </c>
      <c r="H9" s="869">
        <v>1158164</v>
      </c>
      <c r="I9" s="869">
        <v>1088250</v>
      </c>
      <c r="J9" s="102" t="s">
        <v>353</v>
      </c>
      <c r="K9" s="7"/>
      <c r="L9" s="7"/>
      <c r="S9" s="862"/>
    </row>
    <row r="10" spans="1:19" s="850" customFormat="1" ht="14.25" customHeight="1">
      <c r="A10" s="68" t="s">
        <v>349</v>
      </c>
      <c r="B10" s="7">
        <v>436920</v>
      </c>
      <c r="C10" s="69">
        <v>452713</v>
      </c>
      <c r="D10" s="7">
        <v>551007</v>
      </c>
      <c r="E10" s="69">
        <v>584375</v>
      </c>
      <c r="F10" s="70">
        <v>615557</v>
      </c>
      <c r="G10" s="869">
        <v>717339</v>
      </c>
      <c r="H10" s="869">
        <v>751996</v>
      </c>
      <c r="I10" s="869">
        <v>758325</v>
      </c>
      <c r="J10" s="102" t="s">
        <v>354</v>
      </c>
      <c r="K10" s="7"/>
      <c r="L10" s="7"/>
      <c r="S10" s="862"/>
    </row>
    <row r="11" spans="1:19" s="850" customFormat="1" ht="14.25" customHeight="1">
      <c r="A11" s="68" t="s">
        <v>350</v>
      </c>
      <c r="B11" s="7">
        <v>35231</v>
      </c>
      <c r="C11" s="69">
        <v>123405</v>
      </c>
      <c r="D11" s="7">
        <v>131474</v>
      </c>
      <c r="E11" s="69">
        <v>180274</v>
      </c>
      <c r="F11" s="869">
        <v>209692</v>
      </c>
      <c r="G11" s="869">
        <v>204635</v>
      </c>
      <c r="H11" s="869">
        <v>217274</v>
      </c>
      <c r="I11" s="869">
        <v>222086</v>
      </c>
      <c r="J11" s="102" t="s">
        <v>896</v>
      </c>
      <c r="K11" s="7"/>
      <c r="L11" s="7"/>
      <c r="S11" s="862"/>
    </row>
    <row r="12" spans="1:19" s="850" customFormat="1" ht="14.25" customHeight="1">
      <c r="A12" s="68" t="s">
        <v>897</v>
      </c>
      <c r="B12" s="7">
        <v>6455</v>
      </c>
      <c r="C12" s="69">
        <v>7723</v>
      </c>
      <c r="D12" s="7">
        <v>8894</v>
      </c>
      <c r="E12" s="69">
        <v>17664</v>
      </c>
      <c r="F12" s="869">
        <v>50734</v>
      </c>
      <c r="G12" s="870">
        <v>66582</v>
      </c>
      <c r="H12" s="870">
        <v>78733</v>
      </c>
      <c r="I12" s="870">
        <v>88465</v>
      </c>
      <c r="J12" s="102" t="s">
        <v>898</v>
      </c>
      <c r="K12" s="7"/>
      <c r="L12" s="7"/>
      <c r="S12" s="862"/>
    </row>
    <row r="13" spans="1:19" s="850" customFormat="1" ht="14.25" customHeight="1">
      <c r="A13" s="67" t="s">
        <v>2174</v>
      </c>
      <c r="B13" s="7">
        <v>35235</v>
      </c>
      <c r="C13" s="69">
        <v>47047</v>
      </c>
      <c r="D13" s="7">
        <v>66053</v>
      </c>
      <c r="E13" s="69">
        <v>141280</v>
      </c>
      <c r="F13" s="70">
        <v>180821</v>
      </c>
      <c r="G13" s="870">
        <v>183003</v>
      </c>
      <c r="H13" s="870">
        <v>202022</v>
      </c>
      <c r="I13" s="870">
        <v>211167</v>
      </c>
      <c r="J13" s="102" t="s">
        <v>1829</v>
      </c>
      <c r="K13" s="7"/>
      <c r="L13" s="7"/>
      <c r="S13" s="862"/>
    </row>
    <row r="14" spans="1:19" ht="6" customHeight="1">
      <c r="A14" s="850"/>
    </row>
    <row r="15" spans="1:19" s="34" customFormat="1" ht="28.5" customHeight="1">
      <c r="A15" s="927" t="s">
        <v>2171</v>
      </c>
      <c r="B15" s="927"/>
      <c r="C15" s="927"/>
      <c r="D15" s="927"/>
      <c r="E15" s="927"/>
      <c r="F15" s="927"/>
      <c r="G15" s="927"/>
      <c r="H15" s="927"/>
      <c r="I15" s="927"/>
      <c r="J15" s="927"/>
      <c r="K15" s="902"/>
      <c r="L15" s="902"/>
    </row>
    <row r="16" spans="1:19" s="34" customFormat="1" ht="28.5" customHeight="1">
      <c r="A16" s="953" t="s">
        <v>2172</v>
      </c>
      <c r="B16" s="953"/>
      <c r="C16" s="953"/>
      <c r="D16" s="953"/>
      <c r="E16" s="953"/>
      <c r="F16" s="953"/>
      <c r="G16" s="953"/>
      <c r="H16" s="953"/>
      <c r="I16" s="953"/>
      <c r="J16" s="953"/>
      <c r="K16" s="907"/>
      <c r="L16" s="902"/>
    </row>
    <row r="17" spans="1:8" ht="11.25" customHeight="1">
      <c r="A17" s="32"/>
      <c r="B17" s="32"/>
      <c r="C17" s="32"/>
      <c r="D17" s="32"/>
      <c r="E17" s="32"/>
      <c r="F17" s="32"/>
      <c r="G17" s="32"/>
      <c r="H17" s="32"/>
    </row>
    <row r="18" spans="1:8" ht="11.25" customHeight="1">
      <c r="A18" s="928"/>
      <c r="B18" s="928"/>
      <c r="C18" s="928"/>
      <c r="D18" s="928"/>
      <c r="E18" s="928"/>
      <c r="F18" s="928"/>
      <c r="G18" s="928"/>
      <c r="H18" s="928"/>
    </row>
    <row r="19" spans="1:8">
      <c r="A19" s="915"/>
      <c r="B19" s="915"/>
      <c r="C19" s="915"/>
      <c r="D19" s="915"/>
      <c r="E19" s="915"/>
      <c r="F19" s="915"/>
      <c r="G19" s="915"/>
      <c r="H19" s="915"/>
    </row>
    <row r="20" spans="1:8" ht="11.25" customHeight="1">
      <c r="A20" s="919"/>
      <c r="B20" s="918"/>
      <c r="C20" s="844"/>
      <c r="D20" s="844"/>
      <c r="E20" s="844"/>
      <c r="F20" s="844"/>
      <c r="G20" s="844"/>
      <c r="H20" s="920"/>
    </row>
    <row r="21" spans="1:8" ht="11.25" customHeight="1">
      <c r="A21" s="919"/>
      <c r="B21" s="918"/>
      <c r="C21" s="917"/>
      <c r="D21" s="917"/>
      <c r="E21" s="917"/>
      <c r="F21" s="917"/>
      <c r="G21" s="848"/>
      <c r="H21" s="921"/>
    </row>
    <row r="22" spans="1:8" ht="12.75" customHeight="1">
      <c r="A22" s="33"/>
      <c r="B22" s="18"/>
      <c r="H22" s="19"/>
    </row>
    <row r="23" spans="1:8" ht="12.75" customHeight="1">
      <c r="A23" s="33"/>
      <c r="B23" s="18"/>
      <c r="H23" s="19"/>
    </row>
    <row r="24" spans="1:8" ht="12.75" customHeight="1">
      <c r="A24" s="33"/>
      <c r="B24" s="18"/>
      <c r="H24" s="19"/>
    </row>
    <row r="25" spans="1:8" ht="12.75" customHeight="1">
      <c r="A25" s="18"/>
      <c r="B25" s="18"/>
      <c r="H25" s="19"/>
    </row>
    <row r="26" spans="1:8" ht="12.75" customHeight="1">
      <c r="A26" s="18"/>
      <c r="B26" s="18"/>
      <c r="H26" s="19"/>
    </row>
    <row r="27" spans="1:8" ht="12.75" customHeight="1">
      <c r="A27" s="33"/>
      <c r="B27" s="18"/>
      <c r="H27" s="19"/>
    </row>
    <row r="28" spans="1:8" ht="12.75" customHeight="1">
      <c r="A28" s="18"/>
      <c r="B28" s="18"/>
      <c r="H28" s="19"/>
    </row>
    <row r="29" spans="1:8" ht="24" customHeight="1">
      <c r="A29" s="18"/>
      <c r="B29" s="18"/>
      <c r="H29" s="19"/>
    </row>
    <row r="30" spans="1:8" ht="12.75" customHeight="1">
      <c r="A30" s="33"/>
      <c r="B30" s="18"/>
      <c r="H30" s="19"/>
    </row>
    <row r="31" spans="1:8">
      <c r="A31" s="18"/>
      <c r="B31" s="18"/>
      <c r="H31" s="19"/>
    </row>
    <row r="32" spans="1:8" ht="24" customHeight="1">
      <c r="A32" s="33"/>
      <c r="B32" s="7"/>
      <c r="H32" s="6"/>
    </row>
    <row r="33" spans="1:12" ht="11.25" customHeight="1"/>
    <row r="34" spans="1:12">
      <c r="A34" s="915"/>
      <c r="B34" s="915"/>
      <c r="C34" s="915"/>
      <c r="D34" s="915"/>
      <c r="E34" s="915"/>
      <c r="F34" s="915"/>
      <c r="G34" s="915"/>
      <c r="H34" s="915"/>
    </row>
    <row r="35" spans="1:12">
      <c r="A35" s="915"/>
      <c r="B35" s="915"/>
      <c r="C35" s="915"/>
      <c r="D35" s="915"/>
      <c r="E35" s="915"/>
      <c r="F35" s="915"/>
      <c r="G35" s="915"/>
      <c r="H35" s="915"/>
    </row>
    <row r="37" spans="1:12">
      <c r="A37" s="928"/>
      <c r="B37" s="928"/>
      <c r="C37" s="928"/>
      <c r="D37" s="928"/>
      <c r="E37" s="928"/>
      <c r="F37" s="928"/>
      <c r="G37" s="928"/>
      <c r="H37" s="928"/>
    </row>
    <row r="38" spans="1:12">
      <c r="A38" s="915"/>
      <c r="B38" s="915"/>
      <c r="C38" s="915"/>
      <c r="D38" s="915"/>
      <c r="E38" s="915"/>
      <c r="F38" s="915"/>
      <c r="G38" s="915"/>
      <c r="H38" s="915"/>
    </row>
    <row r="39" spans="1:12" ht="11.25" customHeight="1">
      <c r="A39" s="916"/>
      <c r="B39" s="916"/>
      <c r="C39" s="916"/>
      <c r="D39" s="916"/>
      <c r="E39" s="916"/>
      <c r="F39" s="916"/>
      <c r="G39" s="844"/>
      <c r="H39" s="844"/>
    </row>
    <row r="40" spans="1:12">
      <c r="A40" s="916"/>
      <c r="B40" s="916"/>
      <c r="C40" s="916"/>
      <c r="D40" s="916"/>
      <c r="E40" s="916"/>
      <c r="F40" s="916"/>
      <c r="G40" s="844"/>
      <c r="H40" s="916"/>
    </row>
    <row r="41" spans="1:12" ht="56.25" customHeight="1">
      <c r="A41" s="916"/>
      <c r="B41" s="916"/>
      <c r="C41" s="916"/>
      <c r="D41" s="844"/>
      <c r="E41" s="844"/>
      <c r="F41" s="844"/>
      <c r="G41" s="844"/>
      <c r="H41" s="916"/>
    </row>
    <row r="42" spans="1:12" ht="21" customHeight="1">
      <c r="A42" s="916"/>
      <c r="B42" s="916"/>
      <c r="C42" s="916"/>
      <c r="D42" s="916"/>
      <c r="E42" s="916"/>
      <c r="F42" s="916"/>
      <c r="G42" s="844"/>
      <c r="H42" s="916"/>
      <c r="L42" s="916"/>
    </row>
    <row r="43" spans="1:12">
      <c r="A43" s="34"/>
      <c r="B43" s="850"/>
      <c r="L43" s="916"/>
    </row>
    <row r="44" spans="1:12">
      <c r="A44" s="34"/>
      <c r="B44" s="850"/>
      <c r="L44" s="916"/>
    </row>
    <row r="45" spans="1:12">
      <c r="A45" s="34"/>
      <c r="B45" s="850"/>
      <c r="L45" s="916"/>
    </row>
    <row r="46" spans="1:12">
      <c r="A46" s="34"/>
      <c r="B46" s="850"/>
    </row>
    <row r="47" spans="1:12">
      <c r="A47" s="35"/>
      <c r="B47" s="850"/>
    </row>
    <row r="49" spans="1:12" ht="33.75" customHeight="1">
      <c r="A49" s="922"/>
      <c r="B49" s="923"/>
      <c r="C49" s="923"/>
      <c r="D49" s="923"/>
      <c r="E49" s="923"/>
      <c r="F49" s="923"/>
      <c r="G49" s="923"/>
      <c r="H49" s="923"/>
    </row>
    <row r="50" spans="1:12" ht="33.75" customHeight="1">
      <c r="A50" s="915"/>
      <c r="B50" s="915"/>
      <c r="C50" s="915"/>
      <c r="D50" s="915"/>
      <c r="E50" s="915"/>
      <c r="F50" s="915"/>
      <c r="G50" s="915"/>
      <c r="H50" s="915"/>
      <c r="L50" s="35"/>
    </row>
  </sheetData>
  <customSheetViews>
    <customSheetView guid="{17A61E15-CB34-4E45-B54C-4890B27A542F}" showGridLines="0">
      <selection activeCell="J1" sqref="J1"/>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25">
    <mergeCell ref="J4:J5"/>
    <mergeCell ref="B5:I5"/>
    <mergeCell ref="A15:J15"/>
    <mergeCell ref="A16:J16"/>
    <mergeCell ref="L42:L45"/>
    <mergeCell ref="C40:C41"/>
    <mergeCell ref="A37:H37"/>
    <mergeCell ref="A38:H38"/>
    <mergeCell ref="C39:F39"/>
    <mergeCell ref="D40:F40"/>
    <mergeCell ref="A39:A42"/>
    <mergeCell ref="B42:F42"/>
    <mergeCell ref="A4:A5"/>
    <mergeCell ref="A19:H19"/>
    <mergeCell ref="A34:H34"/>
    <mergeCell ref="A18:H18"/>
    <mergeCell ref="A50:H50"/>
    <mergeCell ref="B39:B41"/>
    <mergeCell ref="H40:H42"/>
    <mergeCell ref="A35:H35"/>
    <mergeCell ref="C21:F21"/>
    <mergeCell ref="B20:B21"/>
    <mergeCell ref="A20:A21"/>
    <mergeCell ref="H20:H21"/>
    <mergeCell ref="A49:H49"/>
  </mergeCells>
  <phoneticPr fontId="6" type="noConversion"/>
  <hyperlinks>
    <hyperlink ref="L1" location="'Spis tablic_Contents'!A1" display="&lt; POWRÓT"/>
    <hyperlink ref="L2" location="'Spis tablic_Contents'!A1" display="&lt; BACK"/>
  </hyperlinks>
  <pageMargins left="0.74803149606299213" right="0.74803149606299213" top="0.74803149606299213" bottom="0.62992125984251968" header="0.51181102362204722" footer="0.51181102362204722"/>
  <pageSetup paperSize="9" scale="70" orientation="landscape" r:id="rId2"/>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1"/>
  <sheetViews>
    <sheetView showGridLines="0" zoomScaleNormal="100" workbookViewId="0">
      <pane ySplit="5" topLeftCell="A6" activePane="bottomLeft" state="frozen"/>
      <selection activeCell="H35" sqref="H35"/>
      <selection pane="bottomLeft" activeCell="H9" sqref="H9"/>
    </sheetView>
  </sheetViews>
  <sheetFormatPr defaultColWidth="9.140625" defaultRowHeight="12"/>
  <cols>
    <col min="1" max="1" width="49.42578125" style="10" customWidth="1"/>
    <col min="2" max="2" width="14.28515625" style="10" customWidth="1"/>
    <col min="3" max="3" width="14.28515625" style="344" customWidth="1"/>
    <col min="4" max="4" width="50.7109375" style="10" customWidth="1"/>
    <col min="5" max="5" width="9.140625" style="10"/>
    <col min="6" max="6" width="10.42578125" style="10" customWidth="1"/>
    <col min="7" max="8" width="9.140625" style="10"/>
    <col min="9" max="9" width="9.140625" style="768"/>
    <col min="10" max="16384" width="9.140625" style="10"/>
  </cols>
  <sheetData>
    <row r="1" spans="1:10" ht="14.25" customHeight="1">
      <c r="A1" s="222" t="s">
        <v>1262</v>
      </c>
      <c r="B1" s="335"/>
      <c r="C1" s="535"/>
      <c r="D1" s="335"/>
      <c r="F1" s="2" t="s">
        <v>502</v>
      </c>
    </row>
    <row r="2" spans="1:10" ht="14.25" customHeight="1">
      <c r="A2" s="274" t="s">
        <v>1011</v>
      </c>
      <c r="B2" s="335"/>
      <c r="C2" s="535"/>
      <c r="D2" s="335"/>
      <c r="F2" s="65" t="s">
        <v>503</v>
      </c>
    </row>
    <row r="3" spans="1:10" ht="5.0999999999999996" customHeight="1">
      <c r="A3" s="336"/>
      <c r="B3" s="336"/>
      <c r="C3" s="536"/>
      <c r="D3" s="336"/>
    </row>
    <row r="4" spans="1:10" ht="55.5" customHeight="1">
      <c r="A4" s="942" t="s">
        <v>292</v>
      </c>
      <c r="B4" s="924" t="s">
        <v>1015</v>
      </c>
      <c r="C4" s="926"/>
      <c r="D4" s="954" t="s">
        <v>293</v>
      </c>
    </row>
    <row r="5" spans="1:10" ht="25.5" customHeight="1">
      <c r="A5" s="944"/>
      <c r="B5" s="82">
        <v>2000</v>
      </c>
      <c r="C5" s="210">
        <v>2020</v>
      </c>
      <c r="D5" s="1012"/>
    </row>
    <row r="6" spans="1:10" ht="14.25" customHeight="1">
      <c r="A6" s="98" t="s">
        <v>553</v>
      </c>
      <c r="B6" s="337">
        <v>0</v>
      </c>
      <c r="C6" s="537">
        <v>0</v>
      </c>
      <c r="D6" s="165" t="s">
        <v>310</v>
      </c>
      <c r="E6" s="767"/>
      <c r="H6" s="333"/>
      <c r="I6" s="769"/>
      <c r="J6" s="333"/>
    </row>
    <row r="7" spans="1:10" ht="14.25" customHeight="1">
      <c r="A7" s="98" t="s">
        <v>258</v>
      </c>
      <c r="B7" s="23">
        <v>184</v>
      </c>
      <c r="C7" s="537">
        <v>579</v>
      </c>
      <c r="D7" s="165" t="s">
        <v>311</v>
      </c>
      <c r="E7" s="767"/>
      <c r="H7" s="333"/>
      <c r="I7" s="769"/>
      <c r="J7" s="333"/>
    </row>
    <row r="8" spans="1:10" ht="14.25" customHeight="1">
      <c r="A8" s="98" t="s">
        <v>167</v>
      </c>
      <c r="B8" s="23">
        <v>20</v>
      </c>
      <c r="C8" s="537">
        <v>6</v>
      </c>
      <c r="D8" s="165" t="s">
        <v>312</v>
      </c>
      <c r="E8" s="767"/>
      <c r="H8" s="333"/>
      <c r="I8" s="769"/>
      <c r="J8" s="333"/>
    </row>
    <row r="9" spans="1:10" ht="14.25" customHeight="1">
      <c r="A9" s="98" t="s">
        <v>259</v>
      </c>
      <c r="B9" s="23">
        <v>3012</v>
      </c>
      <c r="C9" s="537">
        <v>2674</v>
      </c>
      <c r="D9" s="165" t="s">
        <v>313</v>
      </c>
      <c r="E9" s="767"/>
      <c r="H9" s="333"/>
      <c r="I9" s="769"/>
      <c r="J9" s="333"/>
    </row>
    <row r="10" spans="1:10" ht="14.25" customHeight="1">
      <c r="A10" s="98" t="s">
        <v>168</v>
      </c>
      <c r="B10" s="23">
        <v>113</v>
      </c>
      <c r="C10" s="537">
        <v>120</v>
      </c>
      <c r="D10" s="165" t="s">
        <v>230</v>
      </c>
      <c r="E10" s="767"/>
      <c r="H10" s="333"/>
      <c r="I10" s="769"/>
      <c r="J10" s="333"/>
    </row>
    <row r="11" spans="1:10" ht="14.25" customHeight="1">
      <c r="A11" s="98" t="s">
        <v>260</v>
      </c>
      <c r="B11" s="23">
        <v>32</v>
      </c>
      <c r="C11" s="537">
        <v>101</v>
      </c>
      <c r="D11" s="165" t="s">
        <v>231</v>
      </c>
      <c r="E11" s="767"/>
      <c r="H11" s="333"/>
      <c r="I11" s="769"/>
      <c r="J11" s="333"/>
    </row>
    <row r="12" spans="1:10" ht="14.25" customHeight="1">
      <c r="A12" s="97" t="s">
        <v>1205</v>
      </c>
      <c r="B12" s="23">
        <v>3141</v>
      </c>
      <c r="C12" s="537">
        <v>6134</v>
      </c>
      <c r="D12" s="165" t="s">
        <v>307</v>
      </c>
      <c r="E12" s="767"/>
      <c r="H12" s="333"/>
      <c r="I12" s="769"/>
      <c r="J12" s="333"/>
    </row>
    <row r="13" spans="1:10" ht="14.25" customHeight="1">
      <c r="A13" s="98" t="s">
        <v>1206</v>
      </c>
      <c r="B13" s="23">
        <v>1</v>
      </c>
      <c r="C13" s="537">
        <v>6</v>
      </c>
      <c r="D13" s="165" t="s">
        <v>1303</v>
      </c>
      <c r="E13" s="767"/>
      <c r="H13" s="333"/>
      <c r="I13" s="769"/>
      <c r="J13" s="333"/>
    </row>
    <row r="14" spans="1:10" ht="14.25" customHeight="1">
      <c r="A14" s="98" t="s">
        <v>261</v>
      </c>
      <c r="B14" s="23" t="s">
        <v>556</v>
      </c>
      <c r="C14" s="537" t="s">
        <v>556</v>
      </c>
      <c r="D14" s="165" t="s">
        <v>232</v>
      </c>
      <c r="E14" s="767"/>
      <c r="H14" s="333"/>
      <c r="I14" s="769"/>
      <c r="J14" s="333"/>
    </row>
    <row r="15" spans="1:10" ht="14.25" customHeight="1">
      <c r="A15" s="98" t="s">
        <v>262</v>
      </c>
      <c r="B15" s="23">
        <v>57</v>
      </c>
      <c r="C15" s="537">
        <v>48</v>
      </c>
      <c r="D15" s="165" t="s">
        <v>233</v>
      </c>
      <c r="E15" s="767"/>
      <c r="H15" s="333"/>
      <c r="I15" s="769"/>
      <c r="J15" s="333"/>
    </row>
    <row r="16" spans="1:10" ht="14.25" customHeight="1">
      <c r="A16" s="98" t="s">
        <v>263</v>
      </c>
      <c r="B16" s="23">
        <v>9</v>
      </c>
      <c r="C16" s="537">
        <v>5</v>
      </c>
      <c r="D16" s="165" t="s">
        <v>234</v>
      </c>
      <c r="E16" s="767"/>
      <c r="H16" s="333"/>
      <c r="I16" s="769"/>
      <c r="J16" s="333"/>
    </row>
    <row r="17" spans="1:10" ht="14.25" customHeight="1">
      <c r="A17" s="338" t="s">
        <v>1281</v>
      </c>
      <c r="B17" s="23">
        <v>1</v>
      </c>
      <c r="C17" s="537">
        <v>0</v>
      </c>
      <c r="D17" s="165" t="s">
        <v>1304</v>
      </c>
      <c r="E17" s="767"/>
      <c r="H17" s="333"/>
      <c r="I17" s="769"/>
      <c r="J17" s="333"/>
    </row>
    <row r="18" spans="1:10" ht="14.25" customHeight="1">
      <c r="A18" s="338" t="s">
        <v>1282</v>
      </c>
      <c r="B18" s="23" t="s">
        <v>556</v>
      </c>
      <c r="C18" s="537" t="s">
        <v>556</v>
      </c>
      <c r="D18" s="165" t="s">
        <v>1305</v>
      </c>
      <c r="E18" s="767"/>
      <c r="H18" s="333"/>
      <c r="I18" s="769"/>
      <c r="J18" s="333"/>
    </row>
    <row r="19" spans="1:10" ht="14.25" customHeight="1">
      <c r="A19" s="98" t="s">
        <v>528</v>
      </c>
      <c r="B19" s="23">
        <v>45</v>
      </c>
      <c r="C19" s="537">
        <v>15</v>
      </c>
      <c r="D19" s="165" t="s">
        <v>235</v>
      </c>
      <c r="E19" s="767"/>
      <c r="H19" s="333"/>
      <c r="I19" s="769"/>
      <c r="J19" s="333"/>
    </row>
    <row r="20" spans="1:10" ht="14.25" customHeight="1">
      <c r="A20" s="338" t="s">
        <v>529</v>
      </c>
      <c r="B20" s="70"/>
      <c r="C20" s="537"/>
      <c r="D20" s="165" t="s">
        <v>533</v>
      </c>
      <c r="H20" s="333"/>
      <c r="I20" s="769"/>
      <c r="J20" s="333"/>
    </row>
    <row r="21" spans="1:10" ht="14.25" customHeight="1">
      <c r="A21" s="339" t="s">
        <v>530</v>
      </c>
      <c r="B21" s="70"/>
      <c r="C21" s="537"/>
      <c r="D21" s="645" t="s">
        <v>534</v>
      </c>
      <c r="H21" s="333"/>
      <c r="I21" s="769"/>
      <c r="J21" s="333"/>
    </row>
    <row r="22" spans="1:10" ht="14.25" customHeight="1">
      <c r="A22" s="339" t="s">
        <v>532</v>
      </c>
      <c r="B22" s="70"/>
      <c r="C22" s="537"/>
      <c r="D22" s="645" t="s">
        <v>536</v>
      </c>
      <c r="H22" s="333"/>
      <c r="I22" s="769"/>
      <c r="J22" s="333"/>
    </row>
    <row r="23" spans="1:10" ht="14.25" customHeight="1">
      <c r="A23" s="99" t="s">
        <v>531</v>
      </c>
      <c r="B23" s="23" t="s">
        <v>556</v>
      </c>
      <c r="C23" s="537">
        <v>2</v>
      </c>
      <c r="D23" s="645" t="s">
        <v>535</v>
      </c>
      <c r="H23" s="333"/>
      <c r="I23" s="769"/>
      <c r="J23" s="333"/>
    </row>
    <row r="24" spans="1:10" ht="14.25" customHeight="1">
      <c r="A24" s="98" t="s">
        <v>389</v>
      </c>
      <c r="B24" s="23">
        <v>23</v>
      </c>
      <c r="C24" s="537">
        <v>1</v>
      </c>
      <c r="D24" s="165" t="s">
        <v>1014</v>
      </c>
      <c r="E24" s="766"/>
      <c r="F24" s="767"/>
      <c r="G24" s="767"/>
      <c r="H24" s="767"/>
      <c r="I24" s="769"/>
      <c r="J24" s="333"/>
    </row>
    <row r="25" spans="1:10" ht="14.25" customHeight="1">
      <c r="A25" s="338" t="s">
        <v>1283</v>
      </c>
      <c r="B25" s="23">
        <v>8</v>
      </c>
      <c r="C25" s="537">
        <v>16</v>
      </c>
      <c r="D25" s="165" t="s">
        <v>1306</v>
      </c>
      <c r="E25" s="766"/>
      <c r="F25" s="767"/>
      <c r="G25" s="767"/>
      <c r="H25" s="767"/>
      <c r="I25" s="769"/>
      <c r="J25" s="333"/>
    </row>
    <row r="26" spans="1:10" ht="14.25" customHeight="1">
      <c r="A26" s="338" t="s">
        <v>1284</v>
      </c>
      <c r="B26" s="23">
        <v>0</v>
      </c>
      <c r="C26" s="537">
        <v>1</v>
      </c>
      <c r="D26" s="165" t="s">
        <v>1307</v>
      </c>
      <c r="E26" s="766"/>
      <c r="F26" s="767"/>
      <c r="G26" s="767"/>
      <c r="H26" s="767"/>
      <c r="I26" s="769"/>
      <c r="J26" s="333"/>
    </row>
    <row r="27" spans="1:10" ht="14.25" customHeight="1">
      <c r="A27" s="338" t="s">
        <v>1285</v>
      </c>
      <c r="B27" s="23">
        <v>136</v>
      </c>
      <c r="C27" s="537">
        <v>74</v>
      </c>
      <c r="D27" s="165" t="s">
        <v>1308</v>
      </c>
      <c r="E27" s="766"/>
      <c r="F27" s="767"/>
      <c r="G27" s="767"/>
      <c r="H27" s="767"/>
      <c r="I27" s="769"/>
      <c r="J27" s="333"/>
    </row>
    <row r="28" spans="1:10" ht="14.25" customHeight="1">
      <c r="A28" s="98" t="s">
        <v>264</v>
      </c>
      <c r="B28" s="23">
        <v>168</v>
      </c>
      <c r="C28" s="537">
        <v>40</v>
      </c>
      <c r="D28" s="165" t="s">
        <v>237</v>
      </c>
      <c r="E28" s="766"/>
      <c r="F28" s="767"/>
      <c r="G28" s="767"/>
      <c r="H28" s="767"/>
      <c r="I28" s="769"/>
      <c r="J28" s="333"/>
    </row>
    <row r="29" spans="1:10" ht="14.25" customHeight="1">
      <c r="A29" s="98" t="s">
        <v>175</v>
      </c>
      <c r="B29" s="23">
        <v>1040184</v>
      </c>
      <c r="C29" s="533">
        <v>181338</v>
      </c>
      <c r="D29" s="165" t="s">
        <v>295</v>
      </c>
      <c r="E29" s="766"/>
      <c r="F29" s="767"/>
      <c r="G29" s="767"/>
      <c r="H29" s="767"/>
      <c r="I29" s="769"/>
      <c r="J29" s="333"/>
    </row>
    <row r="30" spans="1:10" ht="14.25" customHeight="1">
      <c r="A30" s="98" t="s">
        <v>265</v>
      </c>
      <c r="B30" s="23">
        <v>201527376</v>
      </c>
      <c r="C30" s="533">
        <v>185028691</v>
      </c>
      <c r="D30" s="165" t="s">
        <v>238</v>
      </c>
      <c r="E30" s="766"/>
      <c r="F30" s="767"/>
      <c r="G30" s="767"/>
      <c r="H30" s="767"/>
      <c r="I30" s="769"/>
      <c r="J30" s="333"/>
    </row>
    <row r="31" spans="1:10" ht="14.25" customHeight="1">
      <c r="A31" s="98" t="s">
        <v>266</v>
      </c>
      <c r="B31" s="23">
        <v>182</v>
      </c>
      <c r="C31" s="537">
        <v>233</v>
      </c>
      <c r="D31" s="165" t="s">
        <v>239</v>
      </c>
      <c r="E31" s="766"/>
      <c r="F31" s="767"/>
      <c r="G31" s="767"/>
      <c r="H31" s="767"/>
      <c r="I31" s="769"/>
      <c r="J31" s="333"/>
    </row>
    <row r="32" spans="1:10" ht="14.25" customHeight="1">
      <c r="A32" s="98" t="s">
        <v>267</v>
      </c>
      <c r="B32" s="23">
        <v>1</v>
      </c>
      <c r="C32" s="537">
        <v>0</v>
      </c>
      <c r="D32" s="165" t="s">
        <v>240</v>
      </c>
      <c r="E32" s="766"/>
      <c r="F32" s="767"/>
      <c r="G32" s="767"/>
      <c r="H32" s="767"/>
      <c r="I32" s="769"/>
      <c r="J32" s="333"/>
    </row>
    <row r="33" spans="1:10" ht="14.25" customHeight="1">
      <c r="A33" s="338" t="s">
        <v>1286</v>
      </c>
      <c r="B33" s="23">
        <v>2</v>
      </c>
      <c r="C33" s="537" t="s">
        <v>556</v>
      </c>
      <c r="D33" s="165" t="s">
        <v>1309</v>
      </c>
      <c r="E33" s="766"/>
      <c r="F33" s="767"/>
      <c r="G33" s="767"/>
      <c r="H33" s="767"/>
      <c r="I33" s="769"/>
      <c r="J33" s="333"/>
    </row>
    <row r="34" spans="1:10" ht="14.25" customHeight="1">
      <c r="A34" s="98" t="s">
        <v>268</v>
      </c>
      <c r="B34" s="23" t="s">
        <v>793</v>
      </c>
      <c r="C34" s="537">
        <v>0</v>
      </c>
      <c r="D34" s="165" t="s">
        <v>241</v>
      </c>
      <c r="E34" s="766"/>
      <c r="F34" s="767"/>
      <c r="G34" s="767"/>
      <c r="H34" s="767"/>
      <c r="I34" s="769"/>
      <c r="J34" s="333"/>
    </row>
    <row r="35" spans="1:10" ht="14.25" customHeight="1">
      <c r="A35" s="340" t="s">
        <v>1287</v>
      </c>
      <c r="B35" s="23">
        <v>4</v>
      </c>
      <c r="C35" s="537">
        <v>1</v>
      </c>
      <c r="D35" s="165" t="s">
        <v>1310</v>
      </c>
      <c r="E35" s="766"/>
      <c r="F35" s="767"/>
      <c r="G35" s="767"/>
      <c r="H35" s="767"/>
      <c r="I35" s="769"/>
      <c r="J35" s="333"/>
    </row>
    <row r="36" spans="1:10" ht="14.25" customHeight="1">
      <c r="A36" s="98" t="s">
        <v>269</v>
      </c>
      <c r="B36" s="23">
        <v>601</v>
      </c>
      <c r="C36" s="537">
        <v>862</v>
      </c>
      <c r="D36" s="165" t="s">
        <v>242</v>
      </c>
      <c r="E36" s="766"/>
      <c r="F36" s="767"/>
      <c r="G36" s="767"/>
      <c r="H36" s="767"/>
      <c r="I36" s="769"/>
      <c r="J36" s="333"/>
    </row>
    <row r="37" spans="1:10" ht="14.25" customHeight="1">
      <c r="A37" s="338" t="s">
        <v>1288</v>
      </c>
      <c r="B37" s="23">
        <v>0</v>
      </c>
      <c r="C37" s="537">
        <v>1</v>
      </c>
      <c r="D37" s="165" t="s">
        <v>1012</v>
      </c>
      <c r="E37" s="766"/>
      <c r="F37" s="767"/>
      <c r="G37" s="767"/>
      <c r="H37" s="767"/>
      <c r="I37" s="769"/>
      <c r="J37" s="333"/>
    </row>
    <row r="38" spans="1:10" ht="14.25" customHeight="1">
      <c r="A38" s="98" t="s">
        <v>169</v>
      </c>
      <c r="B38" s="23">
        <v>2126</v>
      </c>
      <c r="C38" s="533">
        <v>6643</v>
      </c>
      <c r="D38" s="165" t="s">
        <v>243</v>
      </c>
      <c r="E38" s="766"/>
      <c r="F38" s="767"/>
      <c r="G38" s="767"/>
      <c r="H38" s="767"/>
      <c r="I38" s="769"/>
      <c r="J38" s="333"/>
    </row>
    <row r="39" spans="1:10" ht="14.25" customHeight="1">
      <c r="A39" s="343" t="s">
        <v>1289</v>
      </c>
      <c r="B39" s="23">
        <v>677</v>
      </c>
      <c r="C39" s="533">
        <v>804</v>
      </c>
      <c r="D39" s="165" t="s">
        <v>1311</v>
      </c>
      <c r="E39" s="766"/>
      <c r="F39" s="767"/>
      <c r="G39" s="767"/>
      <c r="H39" s="767"/>
      <c r="I39" s="769"/>
      <c r="J39" s="333"/>
    </row>
    <row r="40" spans="1:10" ht="14.25" customHeight="1">
      <c r="A40" s="338" t="s">
        <v>1290</v>
      </c>
      <c r="B40" s="23">
        <v>15</v>
      </c>
      <c r="C40" s="533">
        <v>7</v>
      </c>
      <c r="D40" s="165" t="s">
        <v>1312</v>
      </c>
      <c r="E40" s="766"/>
      <c r="F40" s="767"/>
      <c r="G40" s="767"/>
      <c r="H40" s="767"/>
      <c r="I40" s="769"/>
      <c r="J40" s="333"/>
    </row>
    <row r="41" spans="1:10" ht="14.25" customHeight="1">
      <c r="A41" s="98" t="s">
        <v>270</v>
      </c>
      <c r="B41" s="23">
        <v>293169</v>
      </c>
      <c r="C41" s="533">
        <v>455383</v>
      </c>
      <c r="D41" s="165" t="s">
        <v>244</v>
      </c>
      <c r="E41" s="766"/>
      <c r="F41" s="767"/>
      <c r="G41" s="767"/>
      <c r="H41" s="767"/>
      <c r="I41" s="769"/>
      <c r="J41" s="333"/>
    </row>
    <row r="42" spans="1:10" ht="14.25" customHeight="1">
      <c r="A42" s="338" t="s">
        <v>1291</v>
      </c>
      <c r="B42" s="23">
        <v>0</v>
      </c>
      <c r="C42" s="537">
        <v>0</v>
      </c>
      <c r="D42" s="165" t="s">
        <v>1313</v>
      </c>
      <c r="E42" s="766"/>
      <c r="F42" s="767"/>
      <c r="G42" s="767"/>
      <c r="H42" s="767"/>
      <c r="I42" s="769"/>
      <c r="J42" s="333"/>
    </row>
    <row r="43" spans="1:10" ht="14.25" customHeight="1">
      <c r="A43" s="338" t="s">
        <v>1292</v>
      </c>
      <c r="B43" s="23">
        <v>2</v>
      </c>
      <c r="C43" s="537">
        <v>13</v>
      </c>
      <c r="D43" s="165" t="s">
        <v>1314</v>
      </c>
      <c r="E43" s="766"/>
      <c r="F43" s="767"/>
      <c r="G43" s="767"/>
      <c r="H43" s="767"/>
      <c r="I43" s="769"/>
      <c r="J43" s="333"/>
    </row>
    <row r="44" spans="1:10" ht="14.25" customHeight="1">
      <c r="A44" s="98" t="s">
        <v>170</v>
      </c>
      <c r="B44" s="23">
        <v>30</v>
      </c>
      <c r="C44" s="537">
        <v>4</v>
      </c>
      <c r="D44" s="165" t="s">
        <v>245</v>
      </c>
      <c r="E44" s="766"/>
      <c r="F44" s="767"/>
      <c r="G44" s="767"/>
      <c r="H44" s="767"/>
      <c r="I44" s="769"/>
      <c r="J44" s="333"/>
    </row>
    <row r="45" spans="1:10" ht="14.25" customHeight="1">
      <c r="A45" s="338" t="s">
        <v>1293</v>
      </c>
      <c r="B45" s="23">
        <v>117</v>
      </c>
      <c r="C45" s="537">
        <v>15</v>
      </c>
      <c r="D45" s="165" t="s">
        <v>1315</v>
      </c>
      <c r="E45" s="766"/>
      <c r="F45" s="767"/>
      <c r="G45" s="767"/>
      <c r="H45" s="767"/>
      <c r="I45" s="769"/>
      <c r="J45" s="333"/>
    </row>
    <row r="46" spans="1:10" ht="14.25" customHeight="1">
      <c r="A46" s="98" t="s">
        <v>271</v>
      </c>
      <c r="B46" s="23">
        <v>30</v>
      </c>
      <c r="C46" s="537">
        <v>39</v>
      </c>
      <c r="D46" s="165" t="s">
        <v>246</v>
      </c>
      <c r="E46" s="766"/>
      <c r="F46" s="767"/>
      <c r="G46" s="767"/>
      <c r="H46" s="767"/>
      <c r="I46" s="769"/>
      <c r="J46" s="333"/>
    </row>
    <row r="47" spans="1:10" ht="14.25" customHeight="1">
      <c r="A47" s="98" t="s">
        <v>272</v>
      </c>
      <c r="B47" s="23" t="s">
        <v>793</v>
      </c>
      <c r="C47" s="537">
        <v>0</v>
      </c>
      <c r="D47" s="165" t="s">
        <v>247</v>
      </c>
      <c r="E47" s="766"/>
      <c r="F47" s="767"/>
      <c r="G47" s="767"/>
      <c r="H47" s="767"/>
      <c r="I47" s="769"/>
      <c r="J47" s="333"/>
    </row>
    <row r="48" spans="1:10" ht="14.25" customHeight="1">
      <c r="A48" s="338" t="s">
        <v>1294</v>
      </c>
      <c r="B48" s="23">
        <v>1164</v>
      </c>
      <c r="C48" s="533">
        <v>540</v>
      </c>
      <c r="D48" s="165" t="s">
        <v>1316</v>
      </c>
      <c r="E48" s="766"/>
      <c r="F48" s="767"/>
      <c r="G48" s="767"/>
      <c r="H48" s="767"/>
      <c r="I48" s="769"/>
      <c r="J48" s="333"/>
    </row>
    <row r="49" spans="1:10" ht="14.25" customHeight="1">
      <c r="A49" s="98" t="s">
        <v>273</v>
      </c>
      <c r="B49" s="23">
        <v>916</v>
      </c>
      <c r="C49" s="533">
        <v>2727</v>
      </c>
      <c r="D49" s="165" t="s">
        <v>248</v>
      </c>
      <c r="E49" s="766"/>
      <c r="F49" s="767"/>
      <c r="G49" s="767"/>
      <c r="H49" s="767"/>
      <c r="I49" s="769"/>
      <c r="J49" s="333"/>
    </row>
    <row r="50" spans="1:10" ht="14.25" customHeight="1">
      <c r="A50" s="98" t="s">
        <v>124</v>
      </c>
      <c r="B50" s="23" t="s">
        <v>556</v>
      </c>
      <c r="C50" s="537">
        <v>5424</v>
      </c>
      <c r="D50" s="62" t="s">
        <v>125</v>
      </c>
      <c r="E50" s="766"/>
      <c r="F50" s="767"/>
      <c r="G50" s="767"/>
      <c r="H50" s="767"/>
      <c r="I50" s="769"/>
      <c r="J50" s="333"/>
    </row>
    <row r="51" spans="1:10" ht="14.25" customHeight="1">
      <c r="A51" s="338" t="s">
        <v>1295</v>
      </c>
      <c r="B51" s="23">
        <v>0</v>
      </c>
      <c r="C51" s="537" t="s">
        <v>556</v>
      </c>
      <c r="D51" s="165" t="s">
        <v>1317</v>
      </c>
      <c r="E51" s="766"/>
      <c r="F51" s="767"/>
      <c r="G51" s="767"/>
      <c r="H51" s="767"/>
      <c r="I51" s="769"/>
      <c r="J51" s="333"/>
    </row>
    <row r="52" spans="1:10" ht="14.25" customHeight="1">
      <c r="A52" s="98" t="s">
        <v>274</v>
      </c>
      <c r="B52" s="23" t="s">
        <v>556</v>
      </c>
      <c r="C52" s="537" t="s">
        <v>556</v>
      </c>
      <c r="D52" s="165" t="s">
        <v>249</v>
      </c>
      <c r="E52" s="766"/>
      <c r="F52" s="767"/>
      <c r="G52" s="767"/>
      <c r="H52" s="767"/>
      <c r="I52" s="769"/>
      <c r="J52" s="333"/>
    </row>
    <row r="53" spans="1:10" ht="14.25" customHeight="1">
      <c r="A53" s="98" t="s">
        <v>171</v>
      </c>
      <c r="B53" s="23">
        <v>1566</v>
      </c>
      <c r="C53" s="533">
        <v>460</v>
      </c>
      <c r="D53" s="165" t="s">
        <v>250</v>
      </c>
      <c r="E53" s="766"/>
      <c r="F53" s="767"/>
      <c r="G53" s="767"/>
      <c r="H53" s="767"/>
      <c r="I53" s="769"/>
      <c r="J53" s="333"/>
    </row>
    <row r="54" spans="1:10" ht="14.25" customHeight="1">
      <c r="A54" s="98" t="s">
        <v>275</v>
      </c>
      <c r="B54" s="23">
        <v>1878</v>
      </c>
      <c r="C54" s="533">
        <v>1204</v>
      </c>
      <c r="D54" s="165" t="s">
        <v>251</v>
      </c>
      <c r="E54" s="766"/>
      <c r="F54" s="767"/>
      <c r="G54" s="767"/>
      <c r="H54" s="767"/>
      <c r="I54" s="769"/>
      <c r="J54" s="333"/>
    </row>
    <row r="55" spans="1:10" ht="14.25" customHeight="1">
      <c r="A55" s="98" t="s">
        <v>276</v>
      </c>
      <c r="B55" s="23">
        <v>158</v>
      </c>
      <c r="C55" s="533">
        <v>109</v>
      </c>
      <c r="D55" s="165" t="s">
        <v>252</v>
      </c>
      <c r="E55" s="766"/>
      <c r="F55" s="767"/>
      <c r="G55" s="767"/>
      <c r="H55" s="767"/>
      <c r="I55" s="769"/>
      <c r="J55" s="333"/>
    </row>
    <row r="56" spans="1:10" ht="14.25" customHeight="1">
      <c r="A56" s="98" t="s">
        <v>277</v>
      </c>
      <c r="B56" s="23">
        <v>20</v>
      </c>
      <c r="C56" s="533">
        <v>8</v>
      </c>
      <c r="D56" s="165" t="s">
        <v>253</v>
      </c>
      <c r="E56" s="766"/>
      <c r="F56" s="767"/>
      <c r="G56" s="767"/>
      <c r="H56" s="767"/>
      <c r="I56" s="769"/>
      <c r="J56" s="333"/>
    </row>
    <row r="57" spans="1:10" ht="14.25" customHeight="1">
      <c r="A57" s="98" t="s">
        <v>278</v>
      </c>
      <c r="B57" s="23">
        <v>162</v>
      </c>
      <c r="C57" s="533">
        <v>55</v>
      </c>
      <c r="D57" s="165" t="s">
        <v>254</v>
      </c>
      <c r="E57" s="766"/>
      <c r="F57" s="767"/>
      <c r="G57" s="767"/>
      <c r="H57" s="767"/>
      <c r="I57" s="769"/>
      <c r="J57" s="333"/>
    </row>
    <row r="58" spans="1:10" ht="14.25" customHeight="1">
      <c r="A58" s="98" t="s">
        <v>559</v>
      </c>
      <c r="B58" s="23">
        <v>1193</v>
      </c>
      <c r="C58" s="537">
        <v>350</v>
      </c>
      <c r="D58" s="165" t="s">
        <v>255</v>
      </c>
      <c r="E58" s="766"/>
      <c r="F58" s="767"/>
      <c r="G58" s="767"/>
      <c r="H58" s="767"/>
      <c r="I58" s="769"/>
      <c r="J58" s="333"/>
    </row>
    <row r="59" spans="1:10" ht="14.25" customHeight="1">
      <c r="A59" s="98" t="s">
        <v>1207</v>
      </c>
      <c r="B59" s="237">
        <v>6468</v>
      </c>
      <c r="C59" s="533">
        <v>1380</v>
      </c>
      <c r="D59" s="165" t="s">
        <v>1209</v>
      </c>
      <c r="E59" s="766"/>
      <c r="F59" s="767"/>
      <c r="G59" s="767"/>
      <c r="H59" s="767"/>
      <c r="I59" s="769"/>
      <c r="J59" s="333"/>
    </row>
    <row r="60" spans="1:10" ht="14.25" customHeight="1">
      <c r="A60" s="98" t="s">
        <v>279</v>
      </c>
      <c r="B60" s="23">
        <v>147919</v>
      </c>
      <c r="C60" s="537">
        <v>12294</v>
      </c>
      <c r="D60" s="165" t="s">
        <v>29</v>
      </c>
      <c r="E60" s="766"/>
      <c r="F60" s="767"/>
      <c r="G60" s="767"/>
      <c r="H60" s="767"/>
      <c r="I60" s="769"/>
      <c r="J60" s="333"/>
    </row>
    <row r="61" spans="1:10" ht="14.25" customHeight="1">
      <c r="A61" s="338" t="s">
        <v>1296</v>
      </c>
      <c r="B61" s="23">
        <v>20904</v>
      </c>
      <c r="C61" s="216">
        <v>6728</v>
      </c>
      <c r="D61" s="165" t="s">
        <v>1318</v>
      </c>
      <c r="E61" s="766"/>
      <c r="F61" s="767"/>
      <c r="G61" s="767"/>
      <c r="H61" s="767"/>
      <c r="I61" s="769"/>
      <c r="J61" s="333"/>
    </row>
    <row r="62" spans="1:10" ht="14.25" customHeight="1">
      <c r="A62" s="338" t="s">
        <v>1297</v>
      </c>
      <c r="B62" s="23">
        <v>0</v>
      </c>
      <c r="C62" s="537">
        <v>5</v>
      </c>
      <c r="D62" s="165" t="s">
        <v>1319</v>
      </c>
      <c r="E62" s="766"/>
      <c r="F62" s="767"/>
      <c r="G62" s="767"/>
      <c r="H62" s="767"/>
      <c r="I62" s="769"/>
      <c r="J62" s="333"/>
    </row>
    <row r="63" spans="1:10" ht="14.25" customHeight="1">
      <c r="A63" s="338" t="s">
        <v>1298</v>
      </c>
      <c r="B63" s="23">
        <v>31</v>
      </c>
      <c r="C63" s="537">
        <v>114</v>
      </c>
      <c r="D63" s="165" t="s">
        <v>1320</v>
      </c>
      <c r="E63" s="766"/>
      <c r="F63" s="767"/>
      <c r="G63" s="767"/>
      <c r="H63" s="767"/>
      <c r="I63" s="769"/>
      <c r="J63" s="333"/>
    </row>
    <row r="64" spans="1:10" ht="14.25" customHeight="1">
      <c r="A64" s="340" t="s">
        <v>1299</v>
      </c>
      <c r="B64" s="23" t="s">
        <v>793</v>
      </c>
      <c r="C64" s="537">
        <v>1086</v>
      </c>
      <c r="D64" s="165" t="s">
        <v>1321</v>
      </c>
      <c r="E64" s="766"/>
      <c r="F64" s="767"/>
      <c r="G64" s="767"/>
      <c r="H64" s="767"/>
      <c r="I64" s="769"/>
      <c r="J64" s="333"/>
    </row>
    <row r="65" spans="1:10" ht="14.25" customHeight="1">
      <c r="A65" s="98" t="s">
        <v>1208</v>
      </c>
      <c r="B65" s="23">
        <v>2</v>
      </c>
      <c r="C65" s="537">
        <v>0</v>
      </c>
      <c r="D65" s="165" t="s">
        <v>236</v>
      </c>
      <c r="E65" s="766"/>
      <c r="F65" s="767"/>
      <c r="G65" s="767"/>
      <c r="H65" s="767"/>
      <c r="I65" s="769"/>
      <c r="J65" s="333"/>
    </row>
    <row r="66" spans="1:10" ht="14.25" customHeight="1">
      <c r="A66" s="98" t="s">
        <v>280</v>
      </c>
      <c r="B66" s="23">
        <v>345287</v>
      </c>
      <c r="C66" s="533">
        <v>258312</v>
      </c>
      <c r="D66" s="165" t="s">
        <v>299</v>
      </c>
      <c r="E66" s="766"/>
      <c r="F66" s="767"/>
      <c r="G66" s="767"/>
      <c r="H66" s="767"/>
      <c r="I66" s="769"/>
      <c r="J66" s="333"/>
    </row>
    <row r="67" spans="1:10" ht="14.25" customHeight="1">
      <c r="A67" s="341" t="s">
        <v>794</v>
      </c>
      <c r="B67" s="23">
        <v>370913</v>
      </c>
      <c r="C67" s="533">
        <v>169576</v>
      </c>
      <c r="D67" s="165" t="s">
        <v>1013</v>
      </c>
      <c r="E67" s="766"/>
      <c r="F67" s="767"/>
      <c r="G67" s="767"/>
      <c r="H67" s="767"/>
      <c r="I67" s="769"/>
      <c r="J67" s="333"/>
    </row>
    <row r="68" spans="1:10" ht="14.25" customHeight="1">
      <c r="A68" s="338" t="s">
        <v>1300</v>
      </c>
      <c r="B68" s="23">
        <v>687</v>
      </c>
      <c r="C68" s="537">
        <v>62</v>
      </c>
      <c r="D68" s="165" t="s">
        <v>1322</v>
      </c>
      <c r="E68" s="766"/>
      <c r="F68" s="767"/>
      <c r="G68" s="767"/>
      <c r="H68" s="767"/>
      <c r="I68" s="769"/>
      <c r="J68" s="333"/>
    </row>
    <row r="69" spans="1:10" ht="14.25" customHeight="1">
      <c r="A69" s="338" t="s">
        <v>1301</v>
      </c>
      <c r="B69" s="23">
        <v>11966</v>
      </c>
      <c r="C69" s="533">
        <v>10645</v>
      </c>
      <c r="D69" s="165" t="s">
        <v>1323</v>
      </c>
      <c r="E69" s="766"/>
      <c r="F69" s="767"/>
      <c r="G69" s="767"/>
      <c r="H69" s="767"/>
      <c r="I69" s="769"/>
      <c r="J69" s="333"/>
    </row>
    <row r="70" spans="1:10" ht="14.25" customHeight="1">
      <c r="A70" s="340" t="s">
        <v>1302</v>
      </c>
      <c r="B70" s="23">
        <v>5787</v>
      </c>
      <c r="C70" s="533">
        <v>3539</v>
      </c>
      <c r="D70" s="165" t="s">
        <v>1324</v>
      </c>
      <c r="E70" s="766"/>
      <c r="F70" s="767"/>
      <c r="G70" s="767"/>
      <c r="H70" s="767"/>
      <c r="I70" s="769"/>
      <c r="J70" s="333"/>
    </row>
    <row r="71" spans="1:10" ht="14.25" customHeight="1">
      <c r="A71" s="98" t="s">
        <v>281</v>
      </c>
      <c r="B71" s="23" t="s">
        <v>793</v>
      </c>
      <c r="C71" s="533">
        <v>83</v>
      </c>
      <c r="D71" s="165" t="s">
        <v>31</v>
      </c>
      <c r="E71" s="766"/>
      <c r="F71" s="767"/>
      <c r="G71" s="767"/>
      <c r="H71" s="767"/>
      <c r="I71" s="769"/>
      <c r="J71" s="333"/>
    </row>
    <row r="72" spans="1:10" ht="14.25" customHeight="1">
      <c r="A72" s="98" t="s">
        <v>172</v>
      </c>
      <c r="B72" s="23">
        <v>4</v>
      </c>
      <c r="C72" s="537">
        <v>2</v>
      </c>
      <c r="D72" s="165" t="s">
        <v>32</v>
      </c>
      <c r="E72" s="766"/>
      <c r="F72" s="767"/>
      <c r="G72" s="767"/>
      <c r="H72" s="767"/>
      <c r="I72" s="769"/>
      <c r="J72" s="333"/>
    </row>
    <row r="73" spans="1:10" ht="14.25" customHeight="1">
      <c r="A73" s="98" t="s">
        <v>282</v>
      </c>
      <c r="B73" s="23">
        <v>13</v>
      </c>
      <c r="C73" s="537">
        <v>38</v>
      </c>
      <c r="D73" s="165" t="s">
        <v>33</v>
      </c>
      <c r="E73" s="766"/>
      <c r="F73" s="767"/>
      <c r="G73" s="767"/>
      <c r="H73" s="767"/>
      <c r="I73" s="769"/>
      <c r="J73" s="333"/>
    </row>
    <row r="74" spans="1:10" ht="14.25" customHeight="1">
      <c r="A74" s="98" t="s">
        <v>283</v>
      </c>
      <c r="B74" s="23">
        <v>11</v>
      </c>
      <c r="C74" s="216">
        <v>72</v>
      </c>
      <c r="D74" s="165" t="s">
        <v>34</v>
      </c>
      <c r="E74" s="766"/>
      <c r="F74" s="767"/>
      <c r="G74" s="767"/>
      <c r="H74" s="767"/>
      <c r="I74" s="769"/>
      <c r="J74" s="333"/>
    </row>
    <row r="75" spans="1:10" ht="6" customHeight="1">
      <c r="G75" s="767"/>
      <c r="H75" s="767"/>
    </row>
    <row r="76" spans="1:10" s="510" customFormat="1" ht="51.75" customHeight="1">
      <c r="A76" s="956" t="s">
        <v>2218</v>
      </c>
      <c r="B76" s="956"/>
      <c r="C76" s="956"/>
      <c r="D76" s="956"/>
      <c r="I76" s="770"/>
    </row>
    <row r="77" spans="1:10" s="511" customFormat="1" ht="51.75" customHeight="1">
      <c r="A77" s="953" t="s">
        <v>1325</v>
      </c>
      <c r="B77" s="953"/>
      <c r="C77" s="953"/>
      <c r="D77" s="953"/>
      <c r="I77" s="771"/>
    </row>
    <row r="78" spans="1:10">
      <c r="A78" s="342"/>
      <c r="B78" s="289"/>
      <c r="C78" s="538"/>
    </row>
    <row r="79" spans="1:10" ht="14.25" customHeight="1">
      <c r="B79" s="289"/>
      <c r="C79" s="538"/>
    </row>
    <row r="80" spans="1:10" ht="14.25" customHeight="1">
      <c r="A80" s="7"/>
      <c r="B80" s="289"/>
      <c r="C80" s="538"/>
    </row>
    <row r="81" spans="1:4" ht="14.25" customHeight="1">
      <c r="A81" s="917"/>
      <c r="B81" s="917"/>
      <c r="C81" s="917"/>
      <c r="D81" s="917"/>
    </row>
    <row r="82" spans="1:4" ht="14.25" customHeight="1">
      <c r="A82" s="7"/>
      <c r="B82" s="289"/>
      <c r="C82" s="538"/>
    </row>
    <row r="83" spans="1:4" ht="14.25" customHeight="1">
      <c r="A83" s="7"/>
      <c r="B83" s="289"/>
      <c r="C83" s="538"/>
    </row>
    <row r="84" spans="1:4">
      <c r="A84" s="7"/>
      <c r="B84" s="289"/>
      <c r="C84" s="538"/>
    </row>
    <row r="85" spans="1:4">
      <c r="A85" s="7"/>
      <c r="B85" s="289"/>
      <c r="C85" s="538"/>
    </row>
    <row r="86" spans="1:4">
      <c r="A86" s="7"/>
      <c r="B86" s="289"/>
      <c r="C86" s="538"/>
    </row>
    <row r="87" spans="1:4">
      <c r="A87" s="7"/>
      <c r="B87" s="289"/>
      <c r="C87" s="538"/>
    </row>
    <row r="88" spans="1:4">
      <c r="A88" s="7"/>
      <c r="B88" s="289"/>
      <c r="C88" s="538"/>
    </row>
    <row r="89" spans="1:4">
      <c r="A89" s="7"/>
      <c r="B89" s="289"/>
      <c r="C89" s="538"/>
    </row>
    <row r="90" spans="1:4">
      <c r="A90" s="7"/>
      <c r="B90" s="289"/>
      <c r="C90" s="538"/>
    </row>
    <row r="91" spans="1:4">
      <c r="A91" s="7"/>
      <c r="B91" s="289"/>
      <c r="C91" s="538"/>
    </row>
    <row r="92" spans="1:4">
      <c r="A92" s="7"/>
      <c r="B92" s="289"/>
      <c r="C92" s="538"/>
    </row>
    <row r="93" spans="1:4">
      <c r="A93" s="7"/>
      <c r="B93" s="289"/>
      <c r="C93" s="538"/>
    </row>
    <row r="94" spans="1:4">
      <c r="A94" s="7"/>
      <c r="B94" s="289"/>
      <c r="C94" s="538"/>
    </row>
    <row r="95" spans="1:4">
      <c r="A95" s="7"/>
      <c r="B95" s="289"/>
      <c r="C95" s="538"/>
    </row>
    <row r="96" spans="1:4">
      <c r="A96" s="7"/>
      <c r="B96" s="289"/>
      <c r="C96" s="538"/>
    </row>
    <row r="97" spans="1:3">
      <c r="A97" s="7"/>
      <c r="B97" s="289"/>
      <c r="C97" s="538"/>
    </row>
    <row r="98" spans="1:3">
      <c r="A98" s="7"/>
      <c r="B98" s="289"/>
      <c r="C98" s="538"/>
    </row>
    <row r="99" spans="1:3">
      <c r="A99" s="7"/>
      <c r="B99" s="289"/>
      <c r="C99" s="538"/>
    </row>
    <row r="100" spans="1:3">
      <c r="A100" s="7"/>
      <c r="B100" s="289"/>
      <c r="C100" s="538"/>
    </row>
    <row r="101" spans="1:3">
      <c r="A101" s="7"/>
      <c r="B101" s="289"/>
      <c r="C101" s="538"/>
    </row>
    <row r="102" spans="1:3">
      <c r="A102" s="7"/>
      <c r="B102" s="289"/>
      <c r="C102" s="538"/>
    </row>
    <row r="103" spans="1:3">
      <c r="A103" s="7"/>
      <c r="B103" s="289"/>
      <c r="C103" s="538"/>
    </row>
    <row r="104" spans="1:3">
      <c r="A104" s="7"/>
      <c r="B104" s="289"/>
      <c r="C104" s="538"/>
    </row>
    <row r="105" spans="1:3">
      <c r="A105" s="7"/>
      <c r="B105" s="289"/>
      <c r="C105" s="538"/>
    </row>
    <row r="106" spans="1:3">
      <c r="A106" s="7"/>
      <c r="B106" s="289"/>
      <c r="C106" s="538"/>
    </row>
    <row r="107" spans="1:3">
      <c r="A107" s="7"/>
      <c r="B107" s="289"/>
      <c r="C107" s="538"/>
    </row>
    <row r="108" spans="1:3">
      <c r="A108" s="7"/>
      <c r="B108" s="289"/>
      <c r="C108" s="538"/>
    </row>
    <row r="109" spans="1:3">
      <c r="A109" s="7"/>
      <c r="B109" s="289"/>
      <c r="C109" s="538"/>
    </row>
    <row r="110" spans="1:3">
      <c r="A110" s="7"/>
      <c r="B110" s="289"/>
      <c r="C110" s="538"/>
    </row>
    <row r="111" spans="1:3">
      <c r="A111" s="7"/>
      <c r="B111" s="289"/>
      <c r="C111" s="538"/>
    </row>
    <row r="112" spans="1:3">
      <c r="A112" s="7"/>
      <c r="B112" s="289"/>
      <c r="C112" s="538"/>
    </row>
    <row r="113" spans="1:3">
      <c r="A113" s="7"/>
      <c r="B113" s="289"/>
      <c r="C113" s="538"/>
    </row>
    <row r="114" spans="1:3">
      <c r="A114" s="7"/>
      <c r="B114" s="289"/>
      <c r="C114" s="538"/>
    </row>
    <row r="115" spans="1:3">
      <c r="A115" s="7"/>
      <c r="B115" s="289"/>
      <c r="C115" s="538"/>
    </row>
    <row r="116" spans="1:3">
      <c r="A116" s="7"/>
      <c r="B116" s="289"/>
      <c r="C116" s="538"/>
    </row>
    <row r="117" spans="1:3">
      <c r="A117" s="7"/>
      <c r="B117" s="289"/>
      <c r="C117" s="538"/>
    </row>
    <row r="118" spans="1:3">
      <c r="A118" s="7"/>
      <c r="B118" s="289"/>
      <c r="C118" s="538"/>
    </row>
    <row r="119" spans="1:3">
      <c r="A119" s="7"/>
      <c r="B119" s="289"/>
      <c r="C119" s="538"/>
    </row>
    <row r="120" spans="1:3">
      <c r="A120" s="7"/>
      <c r="B120" s="289"/>
      <c r="C120" s="538"/>
    </row>
    <row r="121" spans="1:3">
      <c r="A121" s="7"/>
      <c r="B121" s="289"/>
      <c r="C121" s="538"/>
    </row>
    <row r="122" spans="1:3">
      <c r="A122" s="7"/>
      <c r="B122" s="289"/>
      <c r="C122" s="538"/>
    </row>
    <row r="123" spans="1:3">
      <c r="A123" s="7"/>
      <c r="B123" s="289"/>
      <c r="C123" s="538"/>
    </row>
    <row r="124" spans="1:3">
      <c r="A124" s="7"/>
      <c r="B124" s="289"/>
      <c r="C124" s="538"/>
    </row>
    <row r="125" spans="1:3">
      <c r="A125" s="7"/>
      <c r="B125" s="289"/>
      <c r="C125" s="538"/>
    </row>
    <row r="126" spans="1:3">
      <c r="A126" s="7"/>
      <c r="B126" s="289"/>
      <c r="C126" s="538"/>
    </row>
    <row r="127" spans="1:3">
      <c r="A127" s="7"/>
      <c r="B127" s="289"/>
      <c r="C127" s="538"/>
    </row>
    <row r="128" spans="1:3">
      <c r="A128" s="7"/>
      <c r="B128" s="289"/>
      <c r="C128" s="538"/>
    </row>
    <row r="129" spans="1:3">
      <c r="A129" s="7"/>
      <c r="B129" s="289"/>
      <c r="C129" s="538"/>
    </row>
    <row r="130" spans="1:3">
      <c r="A130" s="7"/>
      <c r="B130" s="289"/>
      <c r="C130" s="538"/>
    </row>
    <row r="131" spans="1:3">
      <c r="A131" s="7"/>
      <c r="B131" s="289"/>
      <c r="C131" s="538"/>
    </row>
    <row r="132" spans="1:3">
      <c r="A132" s="7"/>
      <c r="B132" s="289"/>
      <c r="C132" s="538"/>
    </row>
    <row r="133" spans="1:3">
      <c r="A133" s="7"/>
      <c r="B133" s="289"/>
      <c r="C133" s="538"/>
    </row>
    <row r="134" spans="1:3">
      <c r="A134" s="7"/>
      <c r="B134" s="289"/>
      <c r="C134" s="538"/>
    </row>
    <row r="135" spans="1:3">
      <c r="A135" s="7"/>
      <c r="B135" s="289"/>
      <c r="C135" s="538"/>
    </row>
    <row r="136" spans="1:3">
      <c r="A136" s="7"/>
      <c r="B136" s="289"/>
      <c r="C136" s="538"/>
    </row>
    <row r="137" spans="1:3">
      <c r="A137" s="7"/>
      <c r="B137" s="289"/>
      <c r="C137" s="538"/>
    </row>
    <row r="138" spans="1:3">
      <c r="A138" s="7"/>
      <c r="B138" s="289"/>
      <c r="C138" s="538"/>
    </row>
    <row r="139" spans="1:3">
      <c r="A139" s="7"/>
      <c r="B139" s="289"/>
      <c r="C139" s="538"/>
    </row>
    <row r="140" spans="1:3">
      <c r="A140" s="7"/>
      <c r="B140" s="289"/>
      <c r="C140" s="538"/>
    </row>
    <row r="141" spans="1:3">
      <c r="A141" s="7"/>
      <c r="B141" s="289"/>
      <c r="C141" s="538"/>
    </row>
    <row r="142" spans="1:3">
      <c r="A142" s="7"/>
      <c r="B142" s="289"/>
      <c r="C142" s="538"/>
    </row>
    <row r="143" spans="1:3">
      <c r="A143" s="7"/>
      <c r="B143" s="289"/>
      <c r="C143" s="538"/>
    </row>
    <row r="144" spans="1:3">
      <c r="A144" s="7"/>
      <c r="B144" s="289"/>
      <c r="C144" s="538"/>
    </row>
    <row r="145" spans="1:3">
      <c r="A145" s="7"/>
      <c r="B145" s="289"/>
      <c r="C145" s="538"/>
    </row>
    <row r="146" spans="1:3">
      <c r="A146" s="7"/>
      <c r="B146" s="289"/>
      <c r="C146" s="538"/>
    </row>
    <row r="147" spans="1:3">
      <c r="A147" s="7"/>
      <c r="B147" s="289"/>
      <c r="C147" s="538"/>
    </row>
    <row r="148" spans="1:3">
      <c r="A148" s="7"/>
      <c r="B148" s="289"/>
      <c r="C148" s="538"/>
    </row>
    <row r="149" spans="1:3">
      <c r="A149" s="7"/>
      <c r="B149" s="289"/>
      <c r="C149" s="538"/>
    </row>
    <row r="150" spans="1:3">
      <c r="A150" s="7"/>
      <c r="B150" s="289"/>
      <c r="C150" s="538"/>
    </row>
    <row r="151" spans="1:3">
      <c r="A151" s="7"/>
      <c r="B151" s="289"/>
      <c r="C151" s="538"/>
    </row>
    <row r="152" spans="1:3">
      <c r="A152" s="7"/>
      <c r="B152" s="289"/>
      <c r="C152" s="538"/>
    </row>
    <row r="153" spans="1:3">
      <c r="A153" s="7"/>
      <c r="B153" s="289"/>
      <c r="C153" s="538"/>
    </row>
    <row r="154" spans="1:3">
      <c r="A154" s="7"/>
      <c r="B154" s="289"/>
      <c r="C154" s="538"/>
    </row>
    <row r="155" spans="1:3">
      <c r="A155" s="7"/>
      <c r="B155" s="289"/>
      <c r="C155" s="538"/>
    </row>
    <row r="156" spans="1:3">
      <c r="A156" s="7"/>
      <c r="B156" s="289"/>
      <c r="C156" s="538"/>
    </row>
    <row r="157" spans="1:3">
      <c r="A157" s="7"/>
      <c r="B157" s="289"/>
      <c r="C157" s="538"/>
    </row>
    <row r="158" spans="1:3">
      <c r="A158" s="7"/>
      <c r="B158" s="289"/>
      <c r="C158" s="538"/>
    </row>
    <row r="159" spans="1:3">
      <c r="A159" s="7"/>
      <c r="B159" s="289"/>
      <c r="C159" s="538"/>
    </row>
    <row r="160" spans="1:3">
      <c r="A160" s="7"/>
      <c r="B160" s="289"/>
      <c r="C160" s="538"/>
    </row>
    <row r="161" spans="1:3">
      <c r="A161" s="7"/>
      <c r="B161" s="289"/>
      <c r="C161" s="538"/>
    </row>
    <row r="162" spans="1:3">
      <c r="A162" s="7"/>
      <c r="B162" s="289"/>
      <c r="C162" s="538"/>
    </row>
    <row r="163" spans="1:3">
      <c r="A163" s="7"/>
      <c r="B163" s="289"/>
      <c r="C163" s="538"/>
    </row>
    <row r="164" spans="1:3">
      <c r="A164" s="7"/>
      <c r="B164" s="289"/>
      <c r="C164" s="538"/>
    </row>
    <row r="165" spans="1:3">
      <c r="A165" s="7"/>
      <c r="B165" s="289"/>
      <c r="C165" s="538"/>
    </row>
    <row r="166" spans="1:3">
      <c r="A166" s="7"/>
      <c r="B166" s="289"/>
      <c r="C166" s="538"/>
    </row>
    <row r="167" spans="1:3">
      <c r="A167" s="7"/>
      <c r="B167" s="289"/>
      <c r="C167" s="538"/>
    </row>
    <row r="168" spans="1:3">
      <c r="A168" s="7"/>
      <c r="B168" s="289"/>
      <c r="C168" s="538"/>
    </row>
    <row r="169" spans="1:3">
      <c r="A169" s="7"/>
      <c r="B169" s="289"/>
      <c r="C169" s="538"/>
    </row>
    <row r="170" spans="1:3">
      <c r="A170" s="7"/>
      <c r="B170" s="289"/>
      <c r="C170" s="538"/>
    </row>
    <row r="171" spans="1:3">
      <c r="A171" s="7"/>
      <c r="B171" s="289"/>
      <c r="C171" s="538"/>
    </row>
    <row r="172" spans="1:3">
      <c r="A172" s="7"/>
      <c r="B172" s="289"/>
      <c r="C172" s="538"/>
    </row>
    <row r="173" spans="1:3">
      <c r="A173" s="7"/>
      <c r="B173" s="289"/>
      <c r="C173" s="538"/>
    </row>
    <row r="174" spans="1:3">
      <c r="A174" s="7"/>
      <c r="B174" s="289"/>
      <c r="C174" s="538"/>
    </row>
    <row r="175" spans="1:3">
      <c r="A175" s="7"/>
      <c r="B175" s="289"/>
      <c r="C175" s="538"/>
    </row>
    <row r="176" spans="1:3">
      <c r="A176" s="7"/>
      <c r="B176" s="289"/>
      <c r="C176" s="538"/>
    </row>
    <row r="177" spans="1:3">
      <c r="A177" s="7"/>
      <c r="B177" s="289"/>
      <c r="C177" s="538"/>
    </row>
    <row r="178" spans="1:3">
      <c r="A178" s="7"/>
      <c r="B178" s="289"/>
      <c r="C178" s="538"/>
    </row>
    <row r="179" spans="1:3">
      <c r="A179" s="7"/>
      <c r="B179" s="289"/>
      <c r="C179" s="538"/>
    </row>
    <row r="180" spans="1:3">
      <c r="A180" s="7"/>
      <c r="B180" s="289"/>
      <c r="C180" s="538"/>
    </row>
    <row r="181" spans="1:3">
      <c r="A181" s="7"/>
      <c r="B181" s="289"/>
      <c r="C181" s="538"/>
    </row>
    <row r="182" spans="1:3">
      <c r="A182" s="7"/>
      <c r="B182" s="289"/>
      <c r="C182" s="538"/>
    </row>
    <row r="183" spans="1:3">
      <c r="A183" s="7"/>
      <c r="B183" s="289"/>
      <c r="C183" s="538"/>
    </row>
    <row r="184" spans="1:3">
      <c r="A184" s="7"/>
      <c r="B184" s="289"/>
      <c r="C184" s="538"/>
    </row>
    <row r="185" spans="1:3">
      <c r="A185" s="7"/>
      <c r="B185" s="289"/>
      <c r="C185" s="538"/>
    </row>
    <row r="186" spans="1:3">
      <c r="A186" s="7"/>
      <c r="B186" s="289"/>
      <c r="C186" s="538"/>
    </row>
    <row r="187" spans="1:3">
      <c r="A187" s="7"/>
      <c r="B187" s="289"/>
      <c r="C187" s="538"/>
    </row>
    <row r="188" spans="1:3">
      <c r="A188" s="7"/>
      <c r="B188" s="289"/>
      <c r="C188" s="538"/>
    </row>
    <row r="189" spans="1:3">
      <c r="A189" s="7"/>
      <c r="B189" s="289"/>
      <c r="C189" s="538"/>
    </row>
    <row r="190" spans="1:3">
      <c r="A190" s="7"/>
      <c r="B190" s="289"/>
      <c r="C190" s="538"/>
    </row>
    <row r="191" spans="1:3">
      <c r="A191" s="7"/>
      <c r="B191" s="289"/>
      <c r="C191" s="538"/>
    </row>
    <row r="192" spans="1:3">
      <c r="A192" s="7"/>
      <c r="B192" s="289"/>
      <c r="C192" s="538"/>
    </row>
    <row r="193" spans="1:3">
      <c r="A193" s="7"/>
      <c r="B193" s="289"/>
      <c r="C193" s="538"/>
    </row>
    <row r="194" spans="1:3">
      <c r="A194" s="7"/>
      <c r="B194" s="289"/>
      <c r="C194" s="538"/>
    </row>
    <row r="195" spans="1:3">
      <c r="A195" s="7"/>
      <c r="B195" s="289"/>
      <c r="C195" s="538"/>
    </row>
    <row r="196" spans="1:3">
      <c r="A196" s="7"/>
      <c r="B196" s="289"/>
      <c r="C196" s="538"/>
    </row>
    <row r="197" spans="1:3">
      <c r="A197" s="7"/>
      <c r="B197" s="289"/>
      <c r="C197" s="538"/>
    </row>
    <row r="198" spans="1:3">
      <c r="A198" s="7"/>
      <c r="B198" s="7"/>
      <c r="C198" s="347"/>
    </row>
    <row r="199" spans="1:3">
      <c r="A199" s="7"/>
      <c r="B199" s="7"/>
      <c r="C199" s="347"/>
    </row>
    <row r="200" spans="1:3">
      <c r="A200" s="7"/>
      <c r="B200" s="7"/>
      <c r="C200" s="347"/>
    </row>
    <row r="201" spans="1:3">
      <c r="A201" s="7"/>
      <c r="B201" s="7"/>
      <c r="C201" s="347"/>
    </row>
    <row r="202" spans="1:3">
      <c r="A202" s="7"/>
      <c r="B202" s="7"/>
      <c r="C202" s="347"/>
    </row>
    <row r="203" spans="1:3">
      <c r="A203" s="7"/>
      <c r="B203" s="7"/>
      <c r="C203" s="347"/>
    </row>
    <row r="204" spans="1:3">
      <c r="A204" s="7"/>
      <c r="B204" s="7"/>
      <c r="C204" s="347"/>
    </row>
    <row r="205" spans="1:3">
      <c r="A205" s="7"/>
      <c r="B205" s="7"/>
      <c r="C205" s="347"/>
    </row>
    <row r="206" spans="1:3">
      <c r="A206" s="7"/>
      <c r="B206" s="7"/>
      <c r="C206" s="347"/>
    </row>
    <row r="207" spans="1:3">
      <c r="A207" s="7"/>
      <c r="B207" s="7"/>
      <c r="C207" s="347"/>
    </row>
    <row r="208" spans="1:3">
      <c r="A208" s="7"/>
      <c r="B208" s="7"/>
      <c r="C208" s="347"/>
    </row>
    <row r="209" spans="1:3">
      <c r="A209" s="7"/>
      <c r="B209" s="7"/>
      <c r="C209" s="347"/>
    </row>
    <row r="210" spans="1:3">
      <c r="A210" s="7"/>
      <c r="B210" s="7"/>
      <c r="C210" s="347"/>
    </row>
    <row r="211" spans="1:3">
      <c r="A211" s="7"/>
      <c r="B211" s="7"/>
      <c r="C211" s="347"/>
    </row>
    <row r="212" spans="1:3">
      <c r="A212" s="7"/>
      <c r="B212" s="7"/>
      <c r="C212" s="347"/>
    </row>
    <row r="213" spans="1:3">
      <c r="A213" s="7"/>
      <c r="B213" s="7"/>
      <c r="C213" s="347"/>
    </row>
    <row r="214" spans="1:3">
      <c r="A214" s="7"/>
      <c r="B214" s="7"/>
      <c r="C214" s="347"/>
    </row>
    <row r="215" spans="1:3">
      <c r="A215" s="7"/>
      <c r="B215" s="7"/>
      <c r="C215" s="347"/>
    </row>
    <row r="216" spans="1:3">
      <c r="A216" s="7"/>
      <c r="B216" s="7"/>
      <c r="C216" s="347"/>
    </row>
    <row r="217" spans="1:3">
      <c r="A217" s="7"/>
      <c r="B217" s="7"/>
      <c r="C217" s="347"/>
    </row>
    <row r="218" spans="1:3">
      <c r="A218" s="7"/>
      <c r="B218" s="7"/>
      <c r="C218" s="347"/>
    </row>
    <row r="219" spans="1:3">
      <c r="A219" s="7"/>
      <c r="B219" s="7"/>
      <c r="C219" s="347"/>
    </row>
    <row r="220" spans="1:3">
      <c r="A220" s="7"/>
      <c r="B220" s="7"/>
      <c r="C220" s="347"/>
    </row>
    <row r="221" spans="1:3">
      <c r="A221" s="7"/>
      <c r="B221" s="7"/>
      <c r="C221" s="347"/>
    </row>
  </sheetData>
  <customSheetViews>
    <customSheetView guid="{17A61E15-CB34-4E45-B54C-4890B27A542F}" showGridLines="0">
      <pane ySplit="7" topLeftCell="A8"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6">
    <mergeCell ref="A81:D81"/>
    <mergeCell ref="A76:D76"/>
    <mergeCell ref="A77:D77"/>
    <mergeCell ref="A4:A5"/>
    <mergeCell ref="B4:C4"/>
    <mergeCell ref="D4:D5"/>
  </mergeCells>
  <phoneticPr fontId="0" type="noConversion"/>
  <hyperlinks>
    <hyperlink ref="F1" location="'Spis tablic_Contents'!A1" display="&lt; POWRÓT"/>
    <hyperlink ref="F2" location="'Spis tablic_Contents'!A1" display="&lt; BACK"/>
  </hyperlinks>
  <pageMargins left="0.74803149606299213" right="0.74803149606299213" top="0.78740157480314965" bottom="0.78740157480314965" header="0.51181102362204722" footer="0.51181102362204722"/>
  <pageSetup paperSize="9" scale="56" fitToWidth="0" orientation="portrait" horizontalDpi="4294967293" r:id="rId2"/>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6"/>
  <sheetViews>
    <sheetView showGridLines="0" zoomScaleNormal="100" workbookViewId="0">
      <pane ySplit="7" topLeftCell="A149" activePane="bottomLeft" state="frozen"/>
      <selection activeCell="H35" sqref="H35"/>
      <selection pane="bottomLeft" activeCell="E174" sqref="E174"/>
    </sheetView>
  </sheetViews>
  <sheetFormatPr defaultColWidth="9.140625" defaultRowHeight="12"/>
  <cols>
    <col min="1" max="1" width="31" style="354" customWidth="1"/>
    <col min="2" max="8" width="14.42578125" style="344" customWidth="1"/>
    <col min="9" max="9" width="9.140625" style="347"/>
    <col min="10" max="10" width="11" style="344" customWidth="1"/>
    <col min="11" max="16384" width="9.140625" style="344"/>
  </cols>
  <sheetData>
    <row r="1" spans="1:10" ht="14.25" customHeight="1">
      <c r="A1" s="345" t="s">
        <v>1850</v>
      </c>
      <c r="B1" s="345"/>
      <c r="C1" s="345"/>
      <c r="D1" s="345"/>
      <c r="E1" s="345"/>
      <c r="F1" s="345"/>
      <c r="G1" s="345"/>
      <c r="H1" s="345"/>
      <c r="J1" s="204" t="s">
        <v>502</v>
      </c>
    </row>
    <row r="2" spans="1:10" s="165" customFormat="1" ht="14.25" customHeight="1">
      <c r="A2" s="438" t="s">
        <v>1851</v>
      </c>
      <c r="B2" s="528"/>
      <c r="C2" s="528"/>
      <c r="D2" s="528"/>
      <c r="E2" s="528"/>
      <c r="F2" s="528"/>
      <c r="G2" s="528"/>
      <c r="H2" s="528"/>
      <c r="I2" s="136"/>
      <c r="J2" s="65" t="s">
        <v>503</v>
      </c>
    </row>
    <row r="3" spans="1:10" ht="7.5" customHeight="1">
      <c r="A3" s="207"/>
      <c r="B3" s="207"/>
      <c r="C3" s="207"/>
      <c r="D3" s="207"/>
      <c r="E3" s="207"/>
      <c r="F3" s="207"/>
      <c r="G3" s="207"/>
      <c r="H3" s="207"/>
    </row>
    <row r="4" spans="1:10" ht="24.75" customHeight="1">
      <c r="A4" s="1022" t="s">
        <v>866</v>
      </c>
      <c r="B4" s="1025" t="s">
        <v>1016</v>
      </c>
      <c r="C4" s="1029"/>
      <c r="D4" s="1029"/>
      <c r="E4" s="1029"/>
      <c r="F4" s="1029"/>
      <c r="G4" s="1025" t="s">
        <v>1019</v>
      </c>
      <c r="H4" s="1029"/>
    </row>
    <row r="5" spans="1:10" ht="24.75" customHeight="1">
      <c r="A5" s="1023"/>
      <c r="B5" s="1025" t="s">
        <v>1020</v>
      </c>
      <c r="C5" s="1025" t="s">
        <v>1017</v>
      </c>
      <c r="D5" s="1029"/>
      <c r="E5" s="1029"/>
      <c r="F5" s="1029"/>
      <c r="G5" s="1026"/>
      <c r="H5" s="1030"/>
    </row>
    <row r="6" spans="1:10" ht="24.75" customHeight="1">
      <c r="A6" s="1023"/>
      <c r="B6" s="1026"/>
      <c r="C6" s="1025" t="s">
        <v>1023</v>
      </c>
      <c r="D6" s="1025" t="s">
        <v>1018</v>
      </c>
      <c r="E6" s="1029"/>
      <c r="F6" s="1029"/>
      <c r="G6" s="1026"/>
      <c r="H6" s="1030"/>
    </row>
    <row r="7" spans="1:10" ht="105" customHeight="1">
      <c r="A7" s="1023"/>
      <c r="B7" s="1026"/>
      <c r="C7" s="1026"/>
      <c r="D7" s="346" t="s">
        <v>1021</v>
      </c>
      <c r="E7" s="346" t="s">
        <v>1024</v>
      </c>
      <c r="F7" s="346" t="s">
        <v>1022</v>
      </c>
      <c r="G7" s="346" t="s">
        <v>1020</v>
      </c>
      <c r="H7" s="346" t="s">
        <v>1025</v>
      </c>
    </row>
    <row r="8" spans="1:10" s="347" customFormat="1" ht="19.5" customHeight="1">
      <c r="A8" s="1024"/>
      <c r="B8" s="1027" t="s">
        <v>1026</v>
      </c>
      <c r="C8" s="1028"/>
      <c r="D8" s="1028"/>
      <c r="E8" s="1028"/>
      <c r="F8" s="1028"/>
      <c r="G8" s="1028"/>
      <c r="H8" s="1028"/>
    </row>
    <row r="9" spans="1:10" ht="14.25" customHeight="1">
      <c r="A9" s="348" t="s">
        <v>214</v>
      </c>
      <c r="B9" s="546">
        <v>22588</v>
      </c>
      <c r="C9" s="547">
        <v>186155755</v>
      </c>
      <c r="D9" s="547">
        <v>181338</v>
      </c>
      <c r="E9" s="547">
        <v>169576</v>
      </c>
      <c r="F9" s="547">
        <v>185028691</v>
      </c>
      <c r="G9" s="547">
        <v>16346782</v>
      </c>
      <c r="H9" s="548">
        <v>2680214</v>
      </c>
    </row>
    <row r="10" spans="1:10" ht="14.25" customHeight="1">
      <c r="A10" s="355" t="s">
        <v>569</v>
      </c>
      <c r="B10" s="451"/>
      <c r="C10" s="452"/>
      <c r="D10" s="452"/>
      <c r="E10" s="452"/>
      <c r="F10" s="452"/>
      <c r="G10" s="452"/>
      <c r="H10" s="453"/>
    </row>
    <row r="11" spans="1:10" ht="31.5" customHeight="1">
      <c r="A11" s="1031" t="s">
        <v>1841</v>
      </c>
      <c r="B11" s="1031"/>
      <c r="C11" s="1031"/>
      <c r="D11" s="1031"/>
      <c r="E11" s="1031"/>
      <c r="F11" s="1031"/>
      <c r="G11" s="1031"/>
      <c r="H11" s="1031"/>
    </row>
    <row r="12" spans="1:10" s="165" customFormat="1" ht="16.5" customHeight="1">
      <c r="A12" s="1032" t="s">
        <v>1210</v>
      </c>
      <c r="B12" s="1032"/>
      <c r="C12" s="1032"/>
      <c r="D12" s="1032"/>
      <c r="E12" s="1032"/>
      <c r="F12" s="1032"/>
      <c r="G12" s="1032"/>
      <c r="H12" s="1032"/>
      <c r="I12" s="136"/>
    </row>
    <row r="13" spans="1:10" ht="21.75" customHeight="1">
      <c r="A13" s="348" t="s">
        <v>795</v>
      </c>
      <c r="B13" s="551">
        <v>18344</v>
      </c>
      <c r="C13" s="551">
        <v>120338122</v>
      </c>
      <c r="D13" s="551">
        <v>118709</v>
      </c>
      <c r="E13" s="551">
        <v>113917</v>
      </c>
      <c r="F13" s="551">
        <v>119487498</v>
      </c>
      <c r="G13" s="551">
        <v>8124958</v>
      </c>
      <c r="H13" s="551">
        <v>1588537</v>
      </c>
    </row>
    <row r="14" spans="1:10" s="350" customFormat="1" ht="14.25" customHeight="1">
      <c r="A14" s="355" t="s">
        <v>398</v>
      </c>
      <c r="B14" s="454"/>
      <c r="C14" s="454"/>
      <c r="D14" s="454"/>
      <c r="E14" s="454"/>
      <c r="F14" s="454"/>
      <c r="G14" s="454"/>
      <c r="H14" s="454"/>
      <c r="I14" s="349"/>
    </row>
    <row r="15" spans="1:10" s="350" customFormat="1" ht="14.25" customHeight="1">
      <c r="A15" s="456"/>
      <c r="B15" s="455"/>
      <c r="C15" s="455"/>
      <c r="D15" s="455"/>
      <c r="E15" s="455"/>
      <c r="F15" s="455"/>
      <c r="G15" s="455"/>
      <c r="H15" s="455"/>
      <c r="I15" s="349"/>
    </row>
    <row r="16" spans="1:10" ht="14.25" customHeight="1">
      <c r="A16" s="549" t="s">
        <v>726</v>
      </c>
      <c r="B16" s="550">
        <v>354</v>
      </c>
      <c r="C16" s="550">
        <v>10245565</v>
      </c>
      <c r="D16" s="550">
        <v>2415</v>
      </c>
      <c r="E16" s="550">
        <v>6287</v>
      </c>
      <c r="F16" s="550">
        <v>10233364</v>
      </c>
      <c r="G16" s="550">
        <v>886439</v>
      </c>
      <c r="H16" s="550">
        <v>74590</v>
      </c>
      <c r="I16" s="549"/>
    </row>
    <row r="17" spans="1:9" s="351" customFormat="1" ht="14.25" customHeight="1">
      <c r="A17" s="549" t="s">
        <v>602</v>
      </c>
      <c r="B17" s="550">
        <v>1171</v>
      </c>
      <c r="C17" s="550">
        <v>8678761</v>
      </c>
      <c r="D17" s="550">
        <v>7421</v>
      </c>
      <c r="E17" s="550">
        <v>8105</v>
      </c>
      <c r="F17" s="550">
        <v>8570939</v>
      </c>
      <c r="G17" s="550">
        <v>332557</v>
      </c>
      <c r="H17" s="550">
        <v>18855</v>
      </c>
      <c r="I17" s="549"/>
    </row>
    <row r="18" spans="1:9" s="351" customFormat="1" ht="14.25" customHeight="1">
      <c r="A18" s="549" t="s">
        <v>202</v>
      </c>
      <c r="B18" s="550">
        <v>227</v>
      </c>
      <c r="C18" s="550">
        <v>7626886</v>
      </c>
      <c r="D18" s="550">
        <v>4897</v>
      </c>
      <c r="E18" s="550">
        <v>3866</v>
      </c>
      <c r="F18" s="550">
        <v>7615210</v>
      </c>
      <c r="G18" s="550">
        <v>760</v>
      </c>
      <c r="H18" s="550">
        <v>34776</v>
      </c>
      <c r="I18" s="766"/>
    </row>
    <row r="19" spans="1:9" s="351" customFormat="1" ht="14.25" customHeight="1">
      <c r="A19" s="549" t="s">
        <v>201</v>
      </c>
      <c r="B19" s="550">
        <v>659</v>
      </c>
      <c r="C19" s="550">
        <v>6084413</v>
      </c>
      <c r="D19" s="550">
        <v>2658</v>
      </c>
      <c r="E19" s="550">
        <v>4868</v>
      </c>
      <c r="F19" s="550">
        <v>6075817</v>
      </c>
      <c r="G19" s="550">
        <v>578717</v>
      </c>
      <c r="H19" s="550">
        <v>52015</v>
      </c>
      <c r="I19" s="766"/>
    </row>
    <row r="20" spans="1:9" s="351" customFormat="1" ht="14.25" customHeight="1">
      <c r="A20" s="549" t="s">
        <v>607</v>
      </c>
      <c r="B20" s="550">
        <v>200</v>
      </c>
      <c r="C20" s="550">
        <v>5813016</v>
      </c>
      <c r="D20" s="550">
        <v>2081</v>
      </c>
      <c r="E20" s="550">
        <v>3853</v>
      </c>
      <c r="F20" s="550">
        <v>5806624</v>
      </c>
      <c r="G20" s="550">
        <v>854949</v>
      </c>
      <c r="H20" s="550">
        <v>51509</v>
      </c>
      <c r="I20" s="766"/>
    </row>
    <row r="21" spans="1:9" s="351" customFormat="1" ht="14.25" customHeight="1">
      <c r="A21" s="549" t="s">
        <v>1842</v>
      </c>
      <c r="B21" s="550">
        <v>330</v>
      </c>
      <c r="C21" s="550">
        <v>5415498</v>
      </c>
      <c r="D21" s="550">
        <v>5551</v>
      </c>
      <c r="E21" s="550">
        <v>4507</v>
      </c>
      <c r="F21" s="550">
        <v>5402404</v>
      </c>
      <c r="G21" s="550">
        <v>673990</v>
      </c>
      <c r="H21" s="550">
        <v>18600</v>
      </c>
      <c r="I21" s="766"/>
    </row>
    <row r="22" spans="1:9" s="351" customFormat="1" ht="14.25" customHeight="1">
      <c r="A22" s="549" t="s">
        <v>796</v>
      </c>
      <c r="B22" s="550">
        <v>222</v>
      </c>
      <c r="C22" s="550">
        <v>3731192</v>
      </c>
      <c r="D22" s="550">
        <v>1722</v>
      </c>
      <c r="E22" s="550">
        <v>2569</v>
      </c>
      <c r="F22" s="550">
        <v>3725111</v>
      </c>
      <c r="G22" s="550">
        <v>343683</v>
      </c>
      <c r="H22" s="550">
        <v>29752</v>
      </c>
      <c r="I22" s="766"/>
    </row>
    <row r="23" spans="1:9" s="351" customFormat="1" ht="14.25" customHeight="1">
      <c r="A23" s="549" t="s">
        <v>730</v>
      </c>
      <c r="B23" s="550">
        <v>110</v>
      </c>
      <c r="C23" s="550">
        <v>3232302</v>
      </c>
      <c r="D23" s="550">
        <v>2022</v>
      </c>
      <c r="E23" s="550">
        <v>1861</v>
      </c>
      <c r="F23" s="550">
        <v>3227176</v>
      </c>
      <c r="G23" s="550">
        <v>54227</v>
      </c>
      <c r="H23" s="550">
        <v>133923</v>
      </c>
      <c r="I23" s="766"/>
    </row>
    <row r="24" spans="1:9" s="351" customFormat="1" ht="14.25" customHeight="1">
      <c r="A24" s="549" t="s">
        <v>608</v>
      </c>
      <c r="B24" s="550">
        <v>341</v>
      </c>
      <c r="C24" s="550">
        <v>2986696</v>
      </c>
      <c r="D24" s="550">
        <v>2147</v>
      </c>
      <c r="E24" s="550">
        <v>2643</v>
      </c>
      <c r="F24" s="550">
        <v>2949419</v>
      </c>
      <c r="G24" s="550">
        <v>323119</v>
      </c>
      <c r="H24" s="550">
        <v>23720</v>
      </c>
      <c r="I24" s="766"/>
    </row>
    <row r="25" spans="1:9" s="351" customFormat="1" ht="14.25" customHeight="1">
      <c r="A25" s="549" t="s">
        <v>610</v>
      </c>
      <c r="B25" s="550">
        <v>76</v>
      </c>
      <c r="C25" s="550">
        <v>2883978</v>
      </c>
      <c r="D25" s="550">
        <v>1846</v>
      </c>
      <c r="E25" s="550">
        <v>1965</v>
      </c>
      <c r="F25" s="550">
        <v>2878528</v>
      </c>
      <c r="G25" s="550">
        <v>66447</v>
      </c>
      <c r="H25" s="550">
        <v>10274</v>
      </c>
      <c r="I25" s="766"/>
    </row>
    <row r="26" spans="1:9" s="351" customFormat="1" ht="14.25" customHeight="1">
      <c r="A26" s="549" t="s">
        <v>203</v>
      </c>
      <c r="B26" s="550">
        <v>234</v>
      </c>
      <c r="C26" s="550">
        <v>2392576</v>
      </c>
      <c r="D26" s="550">
        <v>955</v>
      </c>
      <c r="E26" s="550">
        <v>1981</v>
      </c>
      <c r="F26" s="550">
        <v>2380928</v>
      </c>
      <c r="G26" s="550">
        <v>200800</v>
      </c>
      <c r="H26" s="550">
        <v>10193</v>
      </c>
      <c r="I26" s="766"/>
    </row>
    <row r="27" spans="1:9" s="351" customFormat="1" ht="14.25" customHeight="1">
      <c r="A27" s="549" t="s">
        <v>1847</v>
      </c>
      <c r="B27" s="550">
        <v>187</v>
      </c>
      <c r="C27" s="550">
        <v>2254449</v>
      </c>
      <c r="D27" s="550">
        <v>446</v>
      </c>
      <c r="E27" s="550">
        <v>1291</v>
      </c>
      <c r="F27" s="550">
        <v>2251442</v>
      </c>
      <c r="G27" s="550">
        <v>77592</v>
      </c>
      <c r="H27" s="550">
        <v>63</v>
      </c>
      <c r="I27" s="766"/>
    </row>
    <row r="28" spans="1:9" s="351" customFormat="1" ht="14.25" customHeight="1">
      <c r="A28" s="549" t="s">
        <v>798</v>
      </c>
      <c r="B28" s="550">
        <v>479</v>
      </c>
      <c r="C28" s="550">
        <v>2181828</v>
      </c>
      <c r="D28" s="550">
        <v>453</v>
      </c>
      <c r="E28" s="550">
        <v>1166</v>
      </c>
      <c r="F28" s="550">
        <v>2166656</v>
      </c>
      <c r="G28" s="550">
        <v>1908</v>
      </c>
      <c r="H28" s="550">
        <v>56254</v>
      </c>
      <c r="I28" s="766"/>
    </row>
    <row r="29" spans="1:9" s="351" customFormat="1" ht="14.25" customHeight="1">
      <c r="A29" s="549" t="s">
        <v>609</v>
      </c>
      <c r="B29" s="550">
        <v>169</v>
      </c>
      <c r="C29" s="550">
        <v>1997429</v>
      </c>
      <c r="D29" s="550">
        <v>1479</v>
      </c>
      <c r="E29" s="550">
        <v>1503</v>
      </c>
      <c r="F29" s="550">
        <v>1993422</v>
      </c>
      <c r="G29" s="550">
        <v>200385</v>
      </c>
      <c r="H29" s="550">
        <v>17064</v>
      </c>
      <c r="I29" s="766"/>
    </row>
    <row r="30" spans="1:9" s="351" customFormat="1" ht="14.25" customHeight="1">
      <c r="A30" s="549" t="s">
        <v>722</v>
      </c>
      <c r="B30" s="550">
        <v>58</v>
      </c>
      <c r="C30" s="550">
        <v>1958073</v>
      </c>
      <c r="D30" s="550">
        <v>1092</v>
      </c>
      <c r="E30" s="550">
        <v>1235</v>
      </c>
      <c r="F30" s="550">
        <v>1955111</v>
      </c>
      <c r="G30" s="550">
        <v>151103</v>
      </c>
      <c r="H30" s="550">
        <v>9764</v>
      </c>
      <c r="I30" s="766"/>
    </row>
    <row r="31" spans="1:9" s="351" customFormat="1" ht="14.25" customHeight="1">
      <c r="A31" s="549" t="s">
        <v>797</v>
      </c>
      <c r="B31" s="550">
        <v>133</v>
      </c>
      <c r="C31" s="550">
        <v>1923554</v>
      </c>
      <c r="D31" s="550">
        <v>1354</v>
      </c>
      <c r="E31" s="550">
        <v>1442</v>
      </c>
      <c r="F31" s="550">
        <v>1919886</v>
      </c>
      <c r="G31" s="550">
        <v>118979</v>
      </c>
      <c r="H31" s="550">
        <v>10168</v>
      </c>
      <c r="I31" s="766"/>
    </row>
    <row r="32" spans="1:9" s="351" customFormat="1" ht="14.25" customHeight="1">
      <c r="A32" s="549" t="s">
        <v>799</v>
      </c>
      <c r="B32" s="550">
        <v>97</v>
      </c>
      <c r="C32" s="550">
        <v>1772143</v>
      </c>
      <c r="D32" s="550">
        <v>1195</v>
      </c>
      <c r="E32" s="550">
        <v>1041</v>
      </c>
      <c r="F32" s="550">
        <v>1766670</v>
      </c>
      <c r="G32" s="550">
        <v>156079</v>
      </c>
      <c r="H32" s="550">
        <v>263</v>
      </c>
      <c r="I32" s="766"/>
    </row>
    <row r="33" spans="1:9" s="351" customFormat="1" ht="14.25" customHeight="1">
      <c r="A33" s="549" t="s">
        <v>204</v>
      </c>
      <c r="B33" s="550">
        <v>95</v>
      </c>
      <c r="C33" s="550">
        <v>1708598</v>
      </c>
      <c r="D33" s="550">
        <v>985</v>
      </c>
      <c r="E33" s="550">
        <v>1786</v>
      </c>
      <c r="F33" s="550">
        <v>1703073</v>
      </c>
      <c r="G33" s="550">
        <v>117343</v>
      </c>
      <c r="H33" s="550">
        <v>6981</v>
      </c>
      <c r="I33" s="766"/>
    </row>
    <row r="34" spans="1:9" s="351" customFormat="1" ht="14.25" customHeight="1">
      <c r="A34" s="549" t="s">
        <v>612</v>
      </c>
      <c r="B34" s="550">
        <v>529</v>
      </c>
      <c r="C34" s="550">
        <v>1701821</v>
      </c>
      <c r="D34" s="550">
        <v>937</v>
      </c>
      <c r="E34" s="550">
        <v>2236</v>
      </c>
      <c r="F34" s="550">
        <v>1696561</v>
      </c>
      <c r="G34" s="550">
        <v>28187</v>
      </c>
      <c r="H34" s="550">
        <v>184687</v>
      </c>
      <c r="I34" s="766"/>
    </row>
    <row r="35" spans="1:9" s="351" customFormat="1" ht="14.25" customHeight="1">
      <c r="A35" s="549" t="s">
        <v>206</v>
      </c>
      <c r="B35" s="550">
        <v>198</v>
      </c>
      <c r="C35" s="550">
        <v>1634636</v>
      </c>
      <c r="D35" s="550">
        <v>1044</v>
      </c>
      <c r="E35" s="550">
        <v>1369</v>
      </c>
      <c r="F35" s="550">
        <v>1631871</v>
      </c>
      <c r="G35" s="550">
        <v>73644</v>
      </c>
      <c r="H35" s="550">
        <v>8609</v>
      </c>
      <c r="I35" s="766"/>
    </row>
    <row r="36" spans="1:9" s="351" customFormat="1" ht="14.25" customHeight="1">
      <c r="A36" s="549" t="s">
        <v>611</v>
      </c>
      <c r="B36" s="550">
        <v>87</v>
      </c>
      <c r="C36" s="550">
        <v>1596927</v>
      </c>
      <c r="D36" s="550">
        <v>579</v>
      </c>
      <c r="E36" s="550">
        <v>1025</v>
      </c>
      <c r="F36" s="550">
        <v>1594157</v>
      </c>
      <c r="G36" s="550">
        <v>111820</v>
      </c>
      <c r="H36" s="550">
        <v>1384</v>
      </c>
      <c r="I36" s="766"/>
    </row>
    <row r="37" spans="1:9" s="351" customFormat="1" ht="14.25" customHeight="1">
      <c r="A37" s="549" t="s">
        <v>1848</v>
      </c>
      <c r="B37" s="550">
        <v>492</v>
      </c>
      <c r="C37" s="550">
        <v>1510659</v>
      </c>
      <c r="D37" s="550">
        <v>2005</v>
      </c>
      <c r="E37" s="550">
        <v>911</v>
      </c>
      <c r="F37" s="550">
        <v>1507039</v>
      </c>
      <c r="G37" s="550">
        <v>12748</v>
      </c>
      <c r="H37" s="550">
        <v>10625</v>
      </c>
      <c r="I37" s="766"/>
    </row>
    <row r="38" spans="1:9" s="351" customFormat="1" ht="14.25" customHeight="1">
      <c r="A38" s="549" t="s">
        <v>800</v>
      </c>
      <c r="B38" s="550">
        <v>113</v>
      </c>
      <c r="C38" s="550">
        <v>1474228</v>
      </c>
      <c r="D38" s="550">
        <v>440</v>
      </c>
      <c r="E38" s="550">
        <v>1404</v>
      </c>
      <c r="F38" s="550">
        <v>1469518</v>
      </c>
      <c r="G38" s="550">
        <v>5340</v>
      </c>
      <c r="H38" s="550">
        <v>0</v>
      </c>
      <c r="I38" s="766"/>
    </row>
    <row r="39" spans="1:9" s="351" customFormat="1" ht="14.25" customHeight="1">
      <c r="A39" s="549" t="s">
        <v>613</v>
      </c>
      <c r="B39" s="550">
        <v>48</v>
      </c>
      <c r="C39" s="550">
        <v>1297319</v>
      </c>
      <c r="D39" s="550">
        <v>999</v>
      </c>
      <c r="E39" s="550">
        <v>1283</v>
      </c>
      <c r="F39" s="550">
        <v>1294442</v>
      </c>
      <c r="G39" s="550">
        <v>120256</v>
      </c>
      <c r="H39" s="550">
        <v>9765</v>
      </c>
      <c r="I39" s="766"/>
    </row>
    <row r="40" spans="1:9" s="351" customFormat="1" ht="14.25" customHeight="1">
      <c r="A40" s="549" t="s">
        <v>207</v>
      </c>
      <c r="B40" s="550">
        <v>191</v>
      </c>
      <c r="C40" s="550">
        <v>1201081</v>
      </c>
      <c r="D40" s="550">
        <v>836</v>
      </c>
      <c r="E40" s="550">
        <v>691</v>
      </c>
      <c r="F40" s="550">
        <v>1193764</v>
      </c>
      <c r="G40" s="550">
        <v>18922</v>
      </c>
      <c r="H40" s="550">
        <v>9140</v>
      </c>
      <c r="I40" s="766"/>
    </row>
    <row r="41" spans="1:9" s="351" customFormat="1" ht="14.25" customHeight="1">
      <c r="A41" s="549" t="s">
        <v>1843</v>
      </c>
      <c r="B41" s="550">
        <v>151</v>
      </c>
      <c r="C41" s="550">
        <v>1179490</v>
      </c>
      <c r="D41" s="550">
        <v>1108</v>
      </c>
      <c r="E41" s="550">
        <v>1101</v>
      </c>
      <c r="F41" s="550">
        <v>1176589</v>
      </c>
      <c r="G41" s="550">
        <v>111378</v>
      </c>
      <c r="H41" s="550">
        <v>7961</v>
      </c>
      <c r="I41" s="766"/>
    </row>
    <row r="42" spans="1:9" s="351" customFormat="1" ht="14.25" customHeight="1">
      <c r="A42" s="549" t="s">
        <v>618</v>
      </c>
      <c r="B42" s="550">
        <v>102</v>
      </c>
      <c r="C42" s="550">
        <v>1133862</v>
      </c>
      <c r="D42" s="550">
        <v>619</v>
      </c>
      <c r="E42" s="550">
        <v>1167</v>
      </c>
      <c r="F42" s="550">
        <v>1129296</v>
      </c>
      <c r="G42" s="550">
        <v>259018</v>
      </c>
      <c r="H42" s="550">
        <v>0</v>
      </c>
      <c r="I42" s="766"/>
    </row>
    <row r="43" spans="1:9" s="351" customFormat="1" ht="14.25" customHeight="1">
      <c r="A43" s="549" t="s">
        <v>614</v>
      </c>
      <c r="B43" s="550">
        <v>183</v>
      </c>
      <c r="C43" s="550">
        <v>1082922</v>
      </c>
      <c r="D43" s="550">
        <v>13757</v>
      </c>
      <c r="E43" s="550">
        <v>980</v>
      </c>
      <c r="F43" s="550">
        <v>1066719</v>
      </c>
      <c r="G43" s="550">
        <v>266257</v>
      </c>
      <c r="H43" s="550">
        <v>35422</v>
      </c>
      <c r="I43" s="766"/>
    </row>
    <row r="44" spans="1:9" s="351" customFormat="1" ht="14.25" customHeight="1">
      <c r="A44" s="549" t="s">
        <v>598</v>
      </c>
      <c r="B44" s="550">
        <v>237</v>
      </c>
      <c r="C44" s="550">
        <v>1032025</v>
      </c>
      <c r="D44" s="550">
        <v>680</v>
      </c>
      <c r="E44" s="550">
        <v>4929</v>
      </c>
      <c r="F44" s="550">
        <v>1025752</v>
      </c>
      <c r="G44" s="550">
        <v>33631</v>
      </c>
      <c r="H44" s="550">
        <v>4685</v>
      </c>
      <c r="I44" s="766"/>
    </row>
    <row r="45" spans="1:9" s="351" customFormat="1" ht="14.25" customHeight="1">
      <c r="A45" s="549" t="s">
        <v>595</v>
      </c>
      <c r="B45" s="550">
        <v>27</v>
      </c>
      <c r="C45" s="550">
        <v>949932</v>
      </c>
      <c r="D45" s="550">
        <v>435</v>
      </c>
      <c r="E45" s="550">
        <v>1201</v>
      </c>
      <c r="F45" s="550">
        <v>947759</v>
      </c>
      <c r="G45" s="550">
        <v>182910</v>
      </c>
      <c r="H45" s="550">
        <v>363098</v>
      </c>
      <c r="I45" s="766"/>
    </row>
    <row r="46" spans="1:9" s="351" customFormat="1" ht="14.25" customHeight="1">
      <c r="A46" s="549" t="s">
        <v>596</v>
      </c>
      <c r="B46" s="550">
        <v>117</v>
      </c>
      <c r="C46" s="550">
        <v>920901</v>
      </c>
      <c r="D46" s="550">
        <v>1929</v>
      </c>
      <c r="E46" s="550">
        <v>1384</v>
      </c>
      <c r="F46" s="550">
        <v>916874</v>
      </c>
      <c r="G46" s="550">
        <v>40151</v>
      </c>
      <c r="H46" s="550">
        <v>638</v>
      </c>
      <c r="I46" s="766"/>
    </row>
    <row r="47" spans="1:9" s="351" customFormat="1" ht="14.25" customHeight="1">
      <c r="A47" s="549" t="s">
        <v>721</v>
      </c>
      <c r="B47" s="550">
        <v>165</v>
      </c>
      <c r="C47" s="550">
        <v>909987</v>
      </c>
      <c r="D47" s="550">
        <v>259</v>
      </c>
      <c r="E47" s="550">
        <v>555</v>
      </c>
      <c r="F47" s="550">
        <v>908576</v>
      </c>
      <c r="G47" s="550">
        <v>6011</v>
      </c>
      <c r="H47" s="550">
        <v>61</v>
      </c>
      <c r="I47" s="766"/>
    </row>
    <row r="48" spans="1:9" s="351" customFormat="1" ht="14.25" customHeight="1">
      <c r="A48" s="549" t="s">
        <v>803</v>
      </c>
      <c r="B48" s="550">
        <v>215</v>
      </c>
      <c r="C48" s="550">
        <v>887869</v>
      </c>
      <c r="D48" s="550">
        <v>659</v>
      </c>
      <c r="E48" s="550">
        <v>1127</v>
      </c>
      <c r="F48" s="550">
        <v>883786</v>
      </c>
      <c r="G48" s="550">
        <v>29604</v>
      </c>
      <c r="H48" s="550">
        <v>0</v>
      </c>
      <c r="I48" s="766"/>
    </row>
    <row r="49" spans="1:9" s="351" customFormat="1" ht="14.25" customHeight="1">
      <c r="A49" s="549" t="s">
        <v>616</v>
      </c>
      <c r="B49" s="550">
        <v>109</v>
      </c>
      <c r="C49" s="550">
        <v>886664</v>
      </c>
      <c r="D49" s="550">
        <v>681</v>
      </c>
      <c r="E49" s="550">
        <v>903</v>
      </c>
      <c r="F49" s="550">
        <v>881949</v>
      </c>
      <c r="G49" s="550">
        <v>62914</v>
      </c>
      <c r="H49" s="550">
        <v>634</v>
      </c>
      <c r="I49" s="766"/>
    </row>
    <row r="50" spans="1:9" s="351" customFormat="1" ht="14.25" customHeight="1">
      <c r="A50" s="549" t="s">
        <v>801</v>
      </c>
      <c r="B50" s="550">
        <v>52</v>
      </c>
      <c r="C50" s="550">
        <v>851379</v>
      </c>
      <c r="D50" s="550">
        <v>121</v>
      </c>
      <c r="E50" s="550">
        <v>548</v>
      </c>
      <c r="F50" s="550">
        <v>850355</v>
      </c>
      <c r="G50" s="550">
        <v>24874</v>
      </c>
      <c r="H50" s="550">
        <v>1849</v>
      </c>
      <c r="I50" s="766"/>
    </row>
    <row r="51" spans="1:9" s="351" customFormat="1" ht="14.25" customHeight="1">
      <c r="A51" s="549" t="s">
        <v>599</v>
      </c>
      <c r="B51" s="550">
        <v>49</v>
      </c>
      <c r="C51" s="550">
        <v>832433</v>
      </c>
      <c r="D51" s="550">
        <v>829</v>
      </c>
      <c r="E51" s="550">
        <v>775</v>
      </c>
      <c r="F51" s="550">
        <v>829572</v>
      </c>
      <c r="G51" s="550">
        <v>66034</v>
      </c>
      <c r="H51" s="550">
        <v>4529</v>
      </c>
      <c r="I51" s="766"/>
    </row>
    <row r="52" spans="1:9" s="351" customFormat="1" ht="14.25" customHeight="1">
      <c r="A52" s="549" t="s">
        <v>205</v>
      </c>
      <c r="B52" s="550">
        <v>152</v>
      </c>
      <c r="C52" s="550">
        <v>816912</v>
      </c>
      <c r="D52" s="550">
        <v>719</v>
      </c>
      <c r="E52" s="550">
        <v>628</v>
      </c>
      <c r="F52" s="550">
        <v>763127</v>
      </c>
      <c r="G52" s="550">
        <v>61522</v>
      </c>
      <c r="H52" s="550">
        <v>3385</v>
      </c>
      <c r="I52" s="766"/>
    </row>
    <row r="53" spans="1:9" s="351" customFormat="1" ht="14.25" customHeight="1">
      <c r="A53" s="549" t="s">
        <v>731</v>
      </c>
      <c r="B53" s="550">
        <v>36</v>
      </c>
      <c r="C53" s="550">
        <v>652799</v>
      </c>
      <c r="D53" s="550">
        <v>335</v>
      </c>
      <c r="E53" s="550">
        <v>442</v>
      </c>
      <c r="F53" s="550">
        <v>651798</v>
      </c>
      <c r="G53" s="550">
        <v>20629</v>
      </c>
      <c r="H53" s="550">
        <v>13757</v>
      </c>
      <c r="I53" s="766"/>
    </row>
    <row r="54" spans="1:9" s="351" customFormat="1" ht="14.25" customHeight="1">
      <c r="A54" s="549" t="s">
        <v>615</v>
      </c>
      <c r="B54" s="550">
        <v>72</v>
      </c>
      <c r="C54" s="550">
        <v>628174</v>
      </c>
      <c r="D54" s="550">
        <v>449</v>
      </c>
      <c r="E54" s="550">
        <v>1533</v>
      </c>
      <c r="F54" s="550">
        <v>625005</v>
      </c>
      <c r="G54" s="550">
        <v>2706</v>
      </c>
      <c r="H54" s="550">
        <v>13339</v>
      </c>
      <c r="I54" s="766"/>
    </row>
    <row r="55" spans="1:9" s="351" customFormat="1" ht="14.25" customHeight="1">
      <c r="A55" s="549" t="s">
        <v>208</v>
      </c>
      <c r="B55" s="550">
        <v>34</v>
      </c>
      <c r="C55" s="550">
        <v>604560</v>
      </c>
      <c r="D55" s="550">
        <v>11</v>
      </c>
      <c r="E55" s="550">
        <v>330</v>
      </c>
      <c r="F55" s="550">
        <v>604088</v>
      </c>
      <c r="G55" s="550">
        <v>178</v>
      </c>
      <c r="H55" s="550">
        <v>0</v>
      </c>
      <c r="I55" s="766"/>
    </row>
    <row r="56" spans="1:9" s="351" customFormat="1" ht="14.25" customHeight="1">
      <c r="A56" s="549" t="s">
        <v>209</v>
      </c>
      <c r="B56" s="550">
        <v>123</v>
      </c>
      <c r="C56" s="550">
        <v>553865</v>
      </c>
      <c r="D56" s="550">
        <v>399</v>
      </c>
      <c r="E56" s="550">
        <v>563</v>
      </c>
      <c r="F56" s="550">
        <v>552621</v>
      </c>
      <c r="G56" s="550">
        <v>12147</v>
      </c>
      <c r="H56" s="550">
        <v>638</v>
      </c>
      <c r="I56" s="766"/>
    </row>
    <row r="57" spans="1:9" s="351" customFormat="1" ht="14.25" customHeight="1">
      <c r="A57" s="549" t="s">
        <v>621</v>
      </c>
      <c r="B57" s="550">
        <v>23</v>
      </c>
      <c r="C57" s="550">
        <v>529817</v>
      </c>
      <c r="D57" s="550">
        <v>478</v>
      </c>
      <c r="E57" s="550">
        <v>400</v>
      </c>
      <c r="F57" s="550">
        <v>528498</v>
      </c>
      <c r="G57" s="550">
        <v>22290</v>
      </c>
      <c r="H57" s="550">
        <v>3655</v>
      </c>
      <c r="I57" s="766"/>
    </row>
    <row r="58" spans="1:9" s="351" customFormat="1" ht="14.25" customHeight="1">
      <c r="A58" s="549" t="s">
        <v>806</v>
      </c>
      <c r="B58" s="550">
        <v>110</v>
      </c>
      <c r="C58" s="550">
        <v>503290</v>
      </c>
      <c r="D58" s="550">
        <v>533</v>
      </c>
      <c r="E58" s="550">
        <v>483</v>
      </c>
      <c r="F58" s="550">
        <v>469821</v>
      </c>
      <c r="G58" s="550">
        <v>55</v>
      </c>
      <c r="H58" s="550">
        <v>0</v>
      </c>
      <c r="I58" s="766"/>
    </row>
    <row r="59" spans="1:9" s="351" customFormat="1" ht="14.25" customHeight="1">
      <c r="A59" s="549" t="s">
        <v>603</v>
      </c>
      <c r="B59" s="550">
        <v>72</v>
      </c>
      <c r="C59" s="550">
        <v>491806</v>
      </c>
      <c r="D59" s="550">
        <v>631</v>
      </c>
      <c r="E59" s="550">
        <v>782</v>
      </c>
      <c r="F59" s="550">
        <v>489500</v>
      </c>
      <c r="G59" s="550">
        <v>27043</v>
      </c>
      <c r="H59" s="550">
        <v>50</v>
      </c>
      <c r="I59" s="766"/>
    </row>
    <row r="60" spans="1:9" s="351" customFormat="1" ht="14.25" customHeight="1">
      <c r="A60" s="549" t="s">
        <v>630</v>
      </c>
      <c r="B60" s="550">
        <v>287</v>
      </c>
      <c r="C60" s="550">
        <v>457081</v>
      </c>
      <c r="D60" s="550">
        <v>190</v>
      </c>
      <c r="E60" s="550">
        <v>510</v>
      </c>
      <c r="F60" s="550">
        <v>454516</v>
      </c>
      <c r="G60" s="550">
        <v>486268</v>
      </c>
      <c r="H60" s="550">
        <v>4117</v>
      </c>
      <c r="I60" s="766"/>
    </row>
    <row r="61" spans="1:9" s="351" customFormat="1" ht="14.25" customHeight="1">
      <c r="A61" s="549" t="s">
        <v>804</v>
      </c>
      <c r="B61" s="550">
        <v>19</v>
      </c>
      <c r="C61" s="550">
        <v>444356</v>
      </c>
      <c r="D61" s="550">
        <v>23</v>
      </c>
      <c r="E61" s="550">
        <v>295</v>
      </c>
      <c r="F61" s="550">
        <v>443355</v>
      </c>
      <c r="G61" s="550">
        <v>191</v>
      </c>
      <c r="H61" s="550">
        <v>0</v>
      </c>
      <c r="I61" s="766"/>
    </row>
    <row r="62" spans="1:9" s="351" customFormat="1" ht="14.25" customHeight="1">
      <c r="A62" s="549" t="s">
        <v>805</v>
      </c>
      <c r="B62" s="550">
        <v>178</v>
      </c>
      <c r="C62" s="550">
        <v>438345</v>
      </c>
      <c r="D62" s="550">
        <v>1246</v>
      </c>
      <c r="E62" s="550">
        <v>519</v>
      </c>
      <c r="F62" s="550">
        <v>400540</v>
      </c>
      <c r="G62" s="550">
        <v>21748</v>
      </c>
      <c r="H62" s="550">
        <v>1392</v>
      </c>
      <c r="I62" s="766"/>
    </row>
    <row r="63" spans="1:9" s="351" customFormat="1" ht="14.25" customHeight="1">
      <c r="A63" s="549" t="s">
        <v>802</v>
      </c>
      <c r="B63" s="550">
        <v>68</v>
      </c>
      <c r="C63" s="550">
        <v>420123</v>
      </c>
      <c r="D63" s="550">
        <v>733</v>
      </c>
      <c r="E63" s="550">
        <v>569</v>
      </c>
      <c r="F63" s="550">
        <v>417352</v>
      </c>
      <c r="G63" s="550">
        <v>20571</v>
      </c>
      <c r="H63" s="550">
        <v>3115</v>
      </c>
      <c r="I63" s="766"/>
    </row>
    <row r="64" spans="1:9" s="351" customFormat="1" ht="14.25" customHeight="1">
      <c r="A64" s="549" t="s">
        <v>623</v>
      </c>
      <c r="B64" s="550">
        <v>67</v>
      </c>
      <c r="C64" s="550">
        <v>411404</v>
      </c>
      <c r="D64" s="550">
        <v>1238</v>
      </c>
      <c r="E64" s="550">
        <v>773</v>
      </c>
      <c r="F64" s="550">
        <v>409299</v>
      </c>
      <c r="G64" s="550">
        <v>25147</v>
      </c>
      <c r="H64" s="550">
        <v>0</v>
      </c>
      <c r="I64" s="766"/>
    </row>
    <row r="65" spans="1:9" s="351" customFormat="1" ht="14.25" customHeight="1">
      <c r="A65" s="549" t="s">
        <v>619</v>
      </c>
      <c r="B65" s="550">
        <v>36</v>
      </c>
      <c r="C65" s="550">
        <v>393871</v>
      </c>
      <c r="D65" s="550">
        <v>1573</v>
      </c>
      <c r="E65" s="550">
        <v>477</v>
      </c>
      <c r="F65" s="550">
        <v>391098</v>
      </c>
      <c r="G65" s="550">
        <v>41024</v>
      </c>
      <c r="H65" s="550">
        <v>160078</v>
      </c>
      <c r="I65" s="766"/>
    </row>
    <row r="66" spans="1:9" s="351" customFormat="1" ht="14.25" customHeight="1">
      <c r="A66" s="549" t="s">
        <v>622</v>
      </c>
      <c r="B66" s="550">
        <v>16</v>
      </c>
      <c r="C66" s="550">
        <v>387557</v>
      </c>
      <c r="D66" s="550">
        <v>691</v>
      </c>
      <c r="E66" s="550">
        <v>94</v>
      </c>
      <c r="F66" s="550">
        <v>385721</v>
      </c>
      <c r="G66" s="550">
        <v>41374</v>
      </c>
      <c r="H66" s="550">
        <v>59798</v>
      </c>
      <c r="I66" s="766"/>
    </row>
    <row r="67" spans="1:9" s="351" customFormat="1" ht="14.25" customHeight="1">
      <c r="A67" s="549" t="s">
        <v>210</v>
      </c>
      <c r="B67" s="550">
        <v>83</v>
      </c>
      <c r="C67" s="550">
        <v>372629</v>
      </c>
      <c r="D67" s="550">
        <v>801</v>
      </c>
      <c r="E67" s="550">
        <v>641</v>
      </c>
      <c r="F67" s="550">
        <v>370522</v>
      </c>
      <c r="G67" s="550">
        <v>18644</v>
      </c>
      <c r="H67" s="550">
        <v>111</v>
      </c>
      <c r="I67" s="766"/>
    </row>
    <row r="68" spans="1:9" s="351" customFormat="1" ht="14.25" customHeight="1">
      <c r="A68" s="549" t="s">
        <v>617</v>
      </c>
      <c r="B68" s="550">
        <v>296</v>
      </c>
      <c r="C68" s="550">
        <v>366109</v>
      </c>
      <c r="D68" s="550">
        <v>912</v>
      </c>
      <c r="E68" s="550">
        <v>877</v>
      </c>
      <c r="F68" s="550">
        <v>362326</v>
      </c>
      <c r="G68" s="550">
        <v>26490</v>
      </c>
      <c r="H68" s="550">
        <v>6564</v>
      </c>
      <c r="I68" s="766"/>
    </row>
    <row r="69" spans="1:9" s="351" customFormat="1" ht="14.25" customHeight="1">
      <c r="A69" s="549" t="s">
        <v>625</v>
      </c>
      <c r="B69" s="550">
        <v>0</v>
      </c>
      <c r="C69" s="550">
        <v>364887</v>
      </c>
      <c r="D69" s="550">
        <v>0</v>
      </c>
      <c r="E69" s="550">
        <v>215</v>
      </c>
      <c r="F69" s="550">
        <v>364651</v>
      </c>
      <c r="G69" s="550">
        <v>79</v>
      </c>
      <c r="H69" s="550">
        <v>42</v>
      </c>
      <c r="I69" s="766"/>
    </row>
    <row r="70" spans="1:9" s="351" customFormat="1" ht="14.25" customHeight="1">
      <c r="A70" s="549" t="s">
        <v>211</v>
      </c>
      <c r="B70" s="550">
        <v>147</v>
      </c>
      <c r="C70" s="550">
        <v>327785</v>
      </c>
      <c r="D70" s="550">
        <v>884</v>
      </c>
      <c r="E70" s="550">
        <v>452</v>
      </c>
      <c r="F70" s="550">
        <v>326013</v>
      </c>
      <c r="G70" s="550">
        <v>5706</v>
      </c>
      <c r="H70" s="550">
        <v>0</v>
      </c>
      <c r="I70" s="766"/>
    </row>
    <row r="71" spans="1:9" s="351" customFormat="1" ht="14.25" customHeight="1">
      <c r="A71" s="549" t="s">
        <v>626</v>
      </c>
      <c r="B71" s="550">
        <v>99</v>
      </c>
      <c r="C71" s="550">
        <v>319590</v>
      </c>
      <c r="D71" s="550">
        <v>333</v>
      </c>
      <c r="E71" s="550">
        <v>435</v>
      </c>
      <c r="F71" s="550">
        <v>318785</v>
      </c>
      <c r="G71" s="550">
        <v>247</v>
      </c>
      <c r="H71" s="550">
        <v>0</v>
      </c>
      <c r="I71" s="766"/>
    </row>
    <row r="72" spans="1:9" s="351" customFormat="1" ht="14.25" customHeight="1">
      <c r="A72" s="549" t="s">
        <v>736</v>
      </c>
      <c r="B72" s="550">
        <v>56</v>
      </c>
      <c r="C72" s="550">
        <v>288910</v>
      </c>
      <c r="D72" s="550">
        <v>635</v>
      </c>
      <c r="E72" s="550">
        <v>399</v>
      </c>
      <c r="F72" s="550">
        <v>287595</v>
      </c>
      <c r="G72" s="550">
        <v>16868</v>
      </c>
      <c r="H72" s="550">
        <v>53</v>
      </c>
      <c r="I72" s="766"/>
    </row>
    <row r="73" spans="1:9" s="351" customFormat="1" ht="14.25" customHeight="1">
      <c r="A73" s="549" t="s">
        <v>720</v>
      </c>
      <c r="B73" s="550">
        <v>28</v>
      </c>
      <c r="C73" s="550">
        <v>288089</v>
      </c>
      <c r="D73" s="550">
        <v>155</v>
      </c>
      <c r="E73" s="550">
        <v>192</v>
      </c>
      <c r="F73" s="550">
        <v>287553</v>
      </c>
      <c r="G73" s="550">
        <v>479</v>
      </c>
      <c r="H73" s="550">
        <v>0</v>
      </c>
      <c r="I73" s="766"/>
    </row>
    <row r="74" spans="1:9" s="351" customFormat="1" ht="14.25" customHeight="1">
      <c r="A74" s="549" t="s">
        <v>638</v>
      </c>
      <c r="B74" s="550">
        <v>148</v>
      </c>
      <c r="C74" s="550">
        <v>283917</v>
      </c>
      <c r="D74" s="550">
        <v>171</v>
      </c>
      <c r="E74" s="550">
        <v>427</v>
      </c>
      <c r="F74" s="550">
        <v>282973</v>
      </c>
      <c r="G74" s="550">
        <v>12657</v>
      </c>
      <c r="H74" s="550">
        <v>137</v>
      </c>
      <c r="I74" s="766"/>
    </row>
    <row r="75" spans="1:9" s="351" customFormat="1" ht="14.25" customHeight="1">
      <c r="A75" s="549" t="s">
        <v>624</v>
      </c>
      <c r="B75" s="550">
        <v>80</v>
      </c>
      <c r="C75" s="550">
        <v>283252</v>
      </c>
      <c r="D75" s="550">
        <v>117</v>
      </c>
      <c r="E75" s="550">
        <v>835</v>
      </c>
      <c r="F75" s="550">
        <v>281331</v>
      </c>
      <c r="G75" s="550">
        <v>82691</v>
      </c>
      <c r="H75" s="550">
        <v>313</v>
      </c>
      <c r="I75" s="766"/>
    </row>
    <row r="76" spans="1:9" s="351" customFormat="1" ht="14.25" customHeight="1">
      <c r="A76" s="549" t="s">
        <v>628</v>
      </c>
      <c r="B76" s="550">
        <v>125</v>
      </c>
      <c r="C76" s="550">
        <v>270608</v>
      </c>
      <c r="D76" s="550">
        <v>391</v>
      </c>
      <c r="E76" s="550">
        <v>527</v>
      </c>
      <c r="F76" s="550">
        <v>254749</v>
      </c>
      <c r="G76" s="550">
        <v>2583</v>
      </c>
      <c r="H76" s="550">
        <v>0</v>
      </c>
      <c r="I76" s="766"/>
    </row>
    <row r="77" spans="1:9" s="351" customFormat="1" ht="14.25" customHeight="1">
      <c r="A77" s="549" t="s">
        <v>627</v>
      </c>
      <c r="B77" s="550">
        <v>97</v>
      </c>
      <c r="C77" s="550">
        <v>255735</v>
      </c>
      <c r="D77" s="550">
        <v>328</v>
      </c>
      <c r="E77" s="550">
        <v>375</v>
      </c>
      <c r="F77" s="550">
        <v>253402</v>
      </c>
      <c r="G77" s="550">
        <v>19438</v>
      </c>
      <c r="H77" s="550">
        <v>0</v>
      </c>
      <c r="I77" s="766"/>
    </row>
    <row r="78" spans="1:9" s="351" customFormat="1" ht="14.25" customHeight="1">
      <c r="A78" s="549" t="s">
        <v>632</v>
      </c>
      <c r="B78" s="550">
        <v>121</v>
      </c>
      <c r="C78" s="550">
        <v>251953</v>
      </c>
      <c r="D78" s="550">
        <v>489</v>
      </c>
      <c r="E78" s="550">
        <v>264</v>
      </c>
      <c r="F78" s="550">
        <v>250736</v>
      </c>
      <c r="G78" s="550">
        <v>10272</v>
      </c>
      <c r="H78" s="550">
        <v>0</v>
      </c>
      <c r="I78" s="766"/>
    </row>
    <row r="79" spans="1:9" s="351" customFormat="1" ht="14.25" customHeight="1">
      <c r="A79" s="549" t="s">
        <v>212</v>
      </c>
      <c r="B79" s="550">
        <v>139</v>
      </c>
      <c r="C79" s="550">
        <v>247109</v>
      </c>
      <c r="D79" s="550">
        <v>148</v>
      </c>
      <c r="E79" s="550">
        <v>329</v>
      </c>
      <c r="F79" s="550">
        <v>246347</v>
      </c>
      <c r="G79" s="550">
        <v>4088</v>
      </c>
      <c r="H79" s="550">
        <v>174</v>
      </c>
      <c r="I79" s="766"/>
    </row>
    <row r="80" spans="1:9" s="351" customFormat="1" ht="14.25" customHeight="1">
      <c r="A80" s="549" t="s">
        <v>725</v>
      </c>
      <c r="B80" s="550">
        <v>76</v>
      </c>
      <c r="C80" s="550">
        <v>242820</v>
      </c>
      <c r="D80" s="550">
        <v>519</v>
      </c>
      <c r="E80" s="550">
        <v>226</v>
      </c>
      <c r="F80" s="550">
        <v>241835</v>
      </c>
      <c r="G80" s="550">
        <v>3728</v>
      </c>
      <c r="H80" s="550">
        <v>0</v>
      </c>
      <c r="I80" s="766"/>
    </row>
    <row r="81" spans="1:9" s="351" customFormat="1" ht="14.25" customHeight="1">
      <c r="A81" s="549" t="s">
        <v>631</v>
      </c>
      <c r="B81" s="550">
        <v>56</v>
      </c>
      <c r="C81" s="550">
        <v>230690</v>
      </c>
      <c r="D81" s="550">
        <v>173</v>
      </c>
      <c r="E81" s="550">
        <v>222</v>
      </c>
      <c r="F81" s="550">
        <v>230018</v>
      </c>
      <c r="G81" s="550">
        <v>20473</v>
      </c>
      <c r="H81" s="550">
        <v>0</v>
      </c>
      <c r="I81" s="766"/>
    </row>
    <row r="82" spans="1:9" s="351" customFormat="1" ht="14.25" customHeight="1">
      <c r="A82" s="549" t="s">
        <v>213</v>
      </c>
      <c r="B82" s="550">
        <v>38</v>
      </c>
      <c r="C82" s="550">
        <v>230358</v>
      </c>
      <c r="D82" s="550">
        <v>184</v>
      </c>
      <c r="E82" s="550">
        <v>171</v>
      </c>
      <c r="F82" s="550">
        <v>229750</v>
      </c>
      <c r="G82" s="550">
        <v>11938</v>
      </c>
      <c r="H82" s="550">
        <v>324</v>
      </c>
      <c r="I82" s="766"/>
    </row>
    <row r="83" spans="1:9" s="351" customFormat="1" ht="14.25" customHeight="1">
      <c r="A83" s="549" t="s">
        <v>639</v>
      </c>
      <c r="B83" s="550">
        <v>6</v>
      </c>
      <c r="C83" s="550">
        <v>228974</v>
      </c>
      <c r="D83" s="550">
        <v>91</v>
      </c>
      <c r="E83" s="550">
        <v>324</v>
      </c>
      <c r="F83" s="550">
        <v>228401</v>
      </c>
      <c r="G83" s="550">
        <v>14640</v>
      </c>
      <c r="H83" s="550">
        <v>24052</v>
      </c>
      <c r="I83" s="766"/>
    </row>
    <row r="84" spans="1:9" s="351" customFormat="1" ht="14.25" customHeight="1">
      <c r="A84" s="549" t="s">
        <v>620</v>
      </c>
      <c r="B84" s="550">
        <v>44</v>
      </c>
      <c r="C84" s="550">
        <v>226078</v>
      </c>
      <c r="D84" s="550">
        <v>548</v>
      </c>
      <c r="E84" s="550">
        <v>157</v>
      </c>
      <c r="F84" s="550">
        <v>206421</v>
      </c>
      <c r="G84" s="550">
        <v>12463</v>
      </c>
      <c r="H84" s="550">
        <v>712</v>
      </c>
      <c r="I84" s="766"/>
    </row>
    <row r="85" spans="1:9" s="351" customFormat="1" ht="14.25" customHeight="1">
      <c r="A85" s="549" t="s">
        <v>629</v>
      </c>
      <c r="B85" s="550">
        <v>74</v>
      </c>
      <c r="C85" s="550">
        <v>213026</v>
      </c>
      <c r="D85" s="550">
        <v>412</v>
      </c>
      <c r="E85" s="550">
        <v>626</v>
      </c>
      <c r="F85" s="550">
        <v>211471</v>
      </c>
      <c r="G85" s="550">
        <v>63329</v>
      </c>
      <c r="H85" s="550">
        <v>244</v>
      </c>
      <c r="I85" s="766"/>
    </row>
    <row r="86" spans="1:9" s="351" customFormat="1" ht="14.25" customHeight="1">
      <c r="A86" s="549" t="s">
        <v>863</v>
      </c>
      <c r="B86" s="550">
        <v>68</v>
      </c>
      <c r="C86" s="550">
        <v>212913</v>
      </c>
      <c r="D86" s="550">
        <v>476</v>
      </c>
      <c r="E86" s="550">
        <v>129</v>
      </c>
      <c r="F86" s="550">
        <v>208935</v>
      </c>
      <c r="G86" s="550">
        <v>67547</v>
      </c>
      <c r="H86" s="550">
        <v>56014</v>
      </c>
      <c r="I86" s="766"/>
    </row>
    <row r="87" spans="1:9" s="351" customFormat="1" ht="14.25" customHeight="1">
      <c r="A87" s="549" t="s">
        <v>864</v>
      </c>
      <c r="B87" s="550">
        <v>58</v>
      </c>
      <c r="C87" s="550">
        <v>191843</v>
      </c>
      <c r="D87" s="550">
        <v>220</v>
      </c>
      <c r="E87" s="550">
        <v>141</v>
      </c>
      <c r="F87" s="550">
        <v>191393</v>
      </c>
      <c r="G87" s="550">
        <v>4000</v>
      </c>
      <c r="H87" s="550">
        <v>0</v>
      </c>
      <c r="I87" s="766"/>
    </row>
    <row r="88" spans="1:9" s="351" customFormat="1" ht="14.25" customHeight="1">
      <c r="A88" s="549" t="s">
        <v>811</v>
      </c>
      <c r="B88" s="550">
        <v>68</v>
      </c>
      <c r="C88" s="550">
        <v>178446</v>
      </c>
      <c r="D88" s="550">
        <v>246</v>
      </c>
      <c r="E88" s="550">
        <v>141</v>
      </c>
      <c r="F88" s="550">
        <v>177916</v>
      </c>
      <c r="G88" s="550">
        <v>1004</v>
      </c>
      <c r="H88" s="550">
        <v>44</v>
      </c>
      <c r="I88" s="766"/>
    </row>
    <row r="89" spans="1:9" s="351" customFormat="1" ht="14.25" customHeight="1">
      <c r="A89" s="549" t="s">
        <v>808</v>
      </c>
      <c r="B89" s="550">
        <v>137</v>
      </c>
      <c r="C89" s="550">
        <v>172655</v>
      </c>
      <c r="D89" s="550">
        <v>608</v>
      </c>
      <c r="E89" s="550">
        <v>222</v>
      </c>
      <c r="F89" s="550">
        <v>150649</v>
      </c>
      <c r="G89" s="550">
        <v>1255</v>
      </c>
      <c r="H89" s="550">
        <v>0</v>
      </c>
      <c r="I89" s="766"/>
    </row>
    <row r="90" spans="1:9" s="351" customFormat="1" ht="14.25" customHeight="1">
      <c r="A90" s="549" t="s">
        <v>862</v>
      </c>
      <c r="B90" s="550">
        <v>15</v>
      </c>
      <c r="C90" s="550">
        <v>172604</v>
      </c>
      <c r="D90" s="550">
        <v>100</v>
      </c>
      <c r="E90" s="550">
        <v>666</v>
      </c>
      <c r="F90" s="550">
        <v>171778</v>
      </c>
      <c r="G90" s="550">
        <v>115</v>
      </c>
      <c r="H90" s="550">
        <v>0</v>
      </c>
      <c r="I90" s="766"/>
    </row>
    <row r="91" spans="1:9" s="351" customFormat="1" ht="14.25" customHeight="1">
      <c r="A91" s="549" t="s">
        <v>861</v>
      </c>
      <c r="B91" s="550">
        <v>71</v>
      </c>
      <c r="C91" s="550">
        <v>171974</v>
      </c>
      <c r="D91" s="550">
        <v>146</v>
      </c>
      <c r="E91" s="550">
        <v>134</v>
      </c>
      <c r="F91" s="550">
        <v>171199</v>
      </c>
      <c r="G91" s="550">
        <v>14291</v>
      </c>
      <c r="H91" s="550">
        <v>0</v>
      </c>
      <c r="I91" s="766"/>
    </row>
    <row r="92" spans="1:9" s="351" customFormat="1" ht="14.25" customHeight="1">
      <c r="A92" s="549" t="s">
        <v>836</v>
      </c>
      <c r="B92" s="550">
        <v>21</v>
      </c>
      <c r="C92" s="550">
        <v>165736</v>
      </c>
      <c r="D92" s="550">
        <v>172</v>
      </c>
      <c r="E92" s="550">
        <v>98</v>
      </c>
      <c r="F92" s="550">
        <v>86780</v>
      </c>
      <c r="G92" s="550">
        <v>914</v>
      </c>
      <c r="H92" s="550">
        <v>0</v>
      </c>
      <c r="I92" s="766"/>
    </row>
    <row r="93" spans="1:9" s="351" customFormat="1" ht="14.25" customHeight="1">
      <c r="A93" s="549" t="s">
        <v>681</v>
      </c>
      <c r="B93" s="550">
        <v>28</v>
      </c>
      <c r="C93" s="550">
        <v>157124</v>
      </c>
      <c r="D93" s="550">
        <v>948</v>
      </c>
      <c r="E93" s="550">
        <v>202</v>
      </c>
      <c r="F93" s="550">
        <v>155742</v>
      </c>
      <c r="G93" s="550">
        <v>14029</v>
      </c>
      <c r="H93" s="550">
        <v>0</v>
      </c>
      <c r="I93" s="766"/>
    </row>
    <row r="94" spans="1:9" s="351" customFormat="1" ht="14.25" customHeight="1">
      <c r="A94" s="549" t="s">
        <v>810</v>
      </c>
      <c r="B94" s="550">
        <v>32</v>
      </c>
      <c r="C94" s="550">
        <v>155474</v>
      </c>
      <c r="D94" s="550">
        <v>95</v>
      </c>
      <c r="E94" s="550">
        <v>204</v>
      </c>
      <c r="F94" s="550">
        <v>154922</v>
      </c>
      <c r="G94" s="550">
        <v>702</v>
      </c>
      <c r="H94" s="550">
        <v>18</v>
      </c>
      <c r="I94" s="766"/>
    </row>
    <row r="95" spans="1:9" s="351" customFormat="1" ht="14.25" customHeight="1">
      <c r="A95" s="549" t="s">
        <v>601</v>
      </c>
      <c r="B95" s="550">
        <v>58</v>
      </c>
      <c r="C95" s="550">
        <v>153839</v>
      </c>
      <c r="D95" s="550">
        <v>283</v>
      </c>
      <c r="E95" s="550">
        <v>561</v>
      </c>
      <c r="F95" s="550">
        <v>152808</v>
      </c>
      <c r="G95" s="550">
        <v>902</v>
      </c>
      <c r="H95" s="550">
        <v>0</v>
      </c>
      <c r="I95" s="766"/>
    </row>
    <row r="96" spans="1:9" s="351" customFormat="1" ht="14.25" customHeight="1">
      <c r="A96" s="549" t="s">
        <v>809</v>
      </c>
      <c r="B96" s="550">
        <v>29</v>
      </c>
      <c r="C96" s="550">
        <v>153033</v>
      </c>
      <c r="D96" s="550">
        <v>312</v>
      </c>
      <c r="E96" s="550">
        <v>184</v>
      </c>
      <c r="F96" s="550">
        <v>152430</v>
      </c>
      <c r="G96" s="550">
        <v>3341</v>
      </c>
      <c r="H96" s="550">
        <v>20</v>
      </c>
      <c r="I96" s="766"/>
    </row>
    <row r="97" spans="1:9" s="351" customFormat="1" ht="14.25" customHeight="1">
      <c r="A97" s="549" t="s">
        <v>859</v>
      </c>
      <c r="B97" s="550">
        <v>87</v>
      </c>
      <c r="C97" s="550">
        <v>145546</v>
      </c>
      <c r="D97" s="550">
        <v>295</v>
      </c>
      <c r="E97" s="550">
        <v>154</v>
      </c>
      <c r="F97" s="550">
        <v>144708</v>
      </c>
      <c r="G97" s="550">
        <v>6205</v>
      </c>
      <c r="H97" s="550">
        <v>731</v>
      </c>
      <c r="I97" s="766"/>
    </row>
    <row r="98" spans="1:9" s="351" customFormat="1" ht="14.25" customHeight="1">
      <c r="A98" s="549" t="s">
        <v>850</v>
      </c>
      <c r="B98" s="550">
        <v>83</v>
      </c>
      <c r="C98" s="550">
        <v>143870</v>
      </c>
      <c r="D98" s="550">
        <v>261</v>
      </c>
      <c r="E98" s="550">
        <v>239</v>
      </c>
      <c r="F98" s="550">
        <v>143084</v>
      </c>
      <c r="G98" s="550">
        <v>1387</v>
      </c>
      <c r="H98" s="550">
        <v>3606</v>
      </c>
      <c r="I98" s="766"/>
    </row>
    <row r="99" spans="1:9" s="351" customFormat="1" ht="14.25" customHeight="1">
      <c r="A99" s="549" t="s">
        <v>853</v>
      </c>
      <c r="B99" s="550">
        <v>58</v>
      </c>
      <c r="C99" s="550">
        <v>139114</v>
      </c>
      <c r="D99" s="550">
        <v>169</v>
      </c>
      <c r="E99" s="550">
        <v>189</v>
      </c>
      <c r="F99" s="550">
        <v>138681</v>
      </c>
      <c r="G99" s="550">
        <v>123</v>
      </c>
      <c r="H99" s="550">
        <v>33</v>
      </c>
      <c r="I99" s="766"/>
    </row>
    <row r="100" spans="1:9" s="351" customFormat="1" ht="14.25" customHeight="1">
      <c r="A100" s="549" t="s">
        <v>734</v>
      </c>
      <c r="B100" s="550">
        <v>181</v>
      </c>
      <c r="C100" s="550">
        <v>136351</v>
      </c>
      <c r="D100" s="550">
        <v>373</v>
      </c>
      <c r="E100" s="550">
        <v>253</v>
      </c>
      <c r="F100" s="550">
        <v>135584</v>
      </c>
      <c r="G100" s="550">
        <v>1756</v>
      </c>
      <c r="H100" s="550">
        <v>10</v>
      </c>
      <c r="I100" s="766"/>
    </row>
    <row r="101" spans="1:9" s="351" customFormat="1" ht="14.25" customHeight="1">
      <c r="A101" s="549" t="s">
        <v>865</v>
      </c>
      <c r="B101" s="550">
        <v>39</v>
      </c>
      <c r="C101" s="550">
        <v>131535</v>
      </c>
      <c r="D101" s="550">
        <v>101</v>
      </c>
      <c r="E101" s="550">
        <v>156</v>
      </c>
      <c r="F101" s="550">
        <v>131248</v>
      </c>
      <c r="G101" s="550">
        <v>171</v>
      </c>
      <c r="H101" s="550">
        <v>0</v>
      </c>
      <c r="I101" s="766"/>
    </row>
    <row r="102" spans="1:9" s="351" customFormat="1" ht="14.25" customHeight="1">
      <c r="A102" s="549" t="s">
        <v>860</v>
      </c>
      <c r="B102" s="550">
        <v>33</v>
      </c>
      <c r="C102" s="550">
        <v>126939</v>
      </c>
      <c r="D102" s="550">
        <v>188</v>
      </c>
      <c r="E102" s="550">
        <v>73</v>
      </c>
      <c r="F102" s="550">
        <v>124532</v>
      </c>
      <c r="G102" s="550">
        <v>3303</v>
      </c>
      <c r="H102" s="550">
        <v>0</v>
      </c>
      <c r="I102" s="766"/>
    </row>
    <row r="103" spans="1:9" s="351" customFormat="1" ht="14.25" customHeight="1">
      <c r="A103" s="549" t="s">
        <v>855</v>
      </c>
      <c r="B103" s="550">
        <v>29</v>
      </c>
      <c r="C103" s="550">
        <v>121331</v>
      </c>
      <c r="D103" s="550">
        <v>285</v>
      </c>
      <c r="E103" s="550">
        <v>509</v>
      </c>
      <c r="F103" s="550">
        <v>120392</v>
      </c>
      <c r="G103" s="550">
        <v>972</v>
      </c>
      <c r="H103" s="550">
        <v>54</v>
      </c>
      <c r="I103" s="766"/>
    </row>
    <row r="104" spans="1:9" s="351" customFormat="1" ht="14.25" customHeight="1">
      <c r="A104" s="549" t="s">
        <v>597</v>
      </c>
      <c r="B104" s="550">
        <v>125</v>
      </c>
      <c r="C104" s="550">
        <v>119184</v>
      </c>
      <c r="D104" s="550">
        <v>364</v>
      </c>
      <c r="E104" s="550">
        <v>157</v>
      </c>
      <c r="F104" s="550">
        <v>118350</v>
      </c>
      <c r="G104" s="550">
        <v>1034</v>
      </c>
      <c r="H104" s="550">
        <v>0</v>
      </c>
      <c r="I104" s="766"/>
    </row>
    <row r="105" spans="1:9" s="351" customFormat="1" ht="14.25" customHeight="1">
      <c r="A105" s="549" t="s">
        <v>737</v>
      </c>
      <c r="B105" s="550">
        <v>15</v>
      </c>
      <c r="C105" s="550">
        <v>118756</v>
      </c>
      <c r="D105" s="550">
        <v>226</v>
      </c>
      <c r="E105" s="550">
        <v>161</v>
      </c>
      <c r="F105" s="550">
        <v>118219</v>
      </c>
      <c r="G105" s="550">
        <v>610</v>
      </c>
      <c r="H105" s="550">
        <v>0</v>
      </c>
      <c r="I105" s="766"/>
    </row>
    <row r="106" spans="1:9" s="351" customFormat="1" ht="14.25" customHeight="1">
      <c r="A106" s="549" t="s">
        <v>856</v>
      </c>
      <c r="B106" s="550">
        <v>28</v>
      </c>
      <c r="C106" s="550">
        <v>115372</v>
      </c>
      <c r="D106" s="550">
        <v>87</v>
      </c>
      <c r="E106" s="550">
        <v>400</v>
      </c>
      <c r="F106" s="550">
        <v>114840</v>
      </c>
      <c r="G106" s="550">
        <v>961</v>
      </c>
      <c r="H106" s="550">
        <v>0</v>
      </c>
      <c r="I106" s="766"/>
    </row>
    <row r="107" spans="1:9" s="351" customFormat="1" ht="14.25" customHeight="1">
      <c r="A107" s="549" t="s">
        <v>812</v>
      </c>
      <c r="B107" s="550">
        <v>50</v>
      </c>
      <c r="C107" s="550">
        <v>114726</v>
      </c>
      <c r="D107" s="550">
        <v>336</v>
      </c>
      <c r="E107" s="550">
        <v>180</v>
      </c>
      <c r="F107" s="550">
        <v>114122</v>
      </c>
      <c r="G107" s="550">
        <v>921</v>
      </c>
      <c r="H107" s="550">
        <v>0</v>
      </c>
      <c r="I107" s="766"/>
    </row>
    <row r="108" spans="1:9" s="351" customFormat="1" ht="14.25" customHeight="1">
      <c r="A108" s="549" t="s">
        <v>814</v>
      </c>
      <c r="B108" s="550">
        <v>26</v>
      </c>
      <c r="C108" s="550">
        <v>114265</v>
      </c>
      <c r="D108" s="550">
        <v>139</v>
      </c>
      <c r="E108" s="550">
        <v>126</v>
      </c>
      <c r="F108" s="550">
        <v>113862</v>
      </c>
      <c r="G108" s="550">
        <v>1260</v>
      </c>
      <c r="H108" s="550">
        <v>229</v>
      </c>
      <c r="I108" s="766"/>
    </row>
    <row r="109" spans="1:9" s="351" customFormat="1" ht="14.25" customHeight="1">
      <c r="A109" s="549" t="s">
        <v>858</v>
      </c>
      <c r="B109" s="550">
        <v>80</v>
      </c>
      <c r="C109" s="550">
        <v>113823</v>
      </c>
      <c r="D109" s="550">
        <v>116</v>
      </c>
      <c r="E109" s="550">
        <v>259</v>
      </c>
      <c r="F109" s="550">
        <v>112952</v>
      </c>
      <c r="G109" s="550">
        <v>42007</v>
      </c>
      <c r="H109" s="550">
        <v>0</v>
      </c>
      <c r="I109" s="766"/>
    </row>
    <row r="110" spans="1:9" s="351" customFormat="1" ht="14.25" customHeight="1">
      <c r="A110" s="549" t="s">
        <v>854</v>
      </c>
      <c r="B110" s="550">
        <v>6</v>
      </c>
      <c r="C110" s="550">
        <v>113449</v>
      </c>
      <c r="D110" s="550">
        <v>59</v>
      </c>
      <c r="E110" s="550">
        <v>132</v>
      </c>
      <c r="F110" s="550">
        <v>113223</v>
      </c>
      <c r="G110" s="550">
        <v>1168</v>
      </c>
      <c r="H110" s="550">
        <v>0</v>
      </c>
      <c r="I110" s="766"/>
    </row>
    <row r="111" spans="1:9" s="351" customFormat="1" ht="14.25" customHeight="1">
      <c r="A111" s="549" t="s">
        <v>845</v>
      </c>
      <c r="B111" s="550">
        <v>129</v>
      </c>
      <c r="C111" s="550">
        <v>112063</v>
      </c>
      <c r="D111" s="550">
        <v>262</v>
      </c>
      <c r="E111" s="550">
        <v>138</v>
      </c>
      <c r="F111" s="550">
        <v>111050</v>
      </c>
      <c r="G111" s="550">
        <v>643</v>
      </c>
      <c r="H111" s="550">
        <v>0</v>
      </c>
      <c r="I111" s="766"/>
    </row>
    <row r="112" spans="1:9" s="351" customFormat="1" ht="14.25" customHeight="1">
      <c r="A112" s="549" t="s">
        <v>733</v>
      </c>
      <c r="B112" s="550">
        <v>18</v>
      </c>
      <c r="C112" s="550">
        <v>109729</v>
      </c>
      <c r="D112" s="550">
        <v>79</v>
      </c>
      <c r="E112" s="550">
        <v>76</v>
      </c>
      <c r="F112" s="550">
        <v>109336</v>
      </c>
      <c r="G112" s="550">
        <v>1527</v>
      </c>
      <c r="H112" s="550">
        <v>39</v>
      </c>
      <c r="I112" s="766"/>
    </row>
    <row r="113" spans="1:9" s="351" customFormat="1" ht="14.25" customHeight="1">
      <c r="A113" s="549" t="s">
        <v>857</v>
      </c>
      <c r="B113" s="550">
        <v>19</v>
      </c>
      <c r="C113" s="550">
        <v>107908</v>
      </c>
      <c r="D113" s="550">
        <v>166</v>
      </c>
      <c r="E113" s="550">
        <v>129</v>
      </c>
      <c r="F113" s="550">
        <v>107491</v>
      </c>
      <c r="G113" s="550">
        <v>932</v>
      </c>
      <c r="H113" s="550">
        <v>150</v>
      </c>
      <c r="I113" s="766"/>
    </row>
    <row r="114" spans="1:9" s="351" customFormat="1" ht="14.25" customHeight="1">
      <c r="A114" s="549" t="s">
        <v>738</v>
      </c>
      <c r="B114" s="550">
        <v>168</v>
      </c>
      <c r="C114" s="550">
        <v>106225</v>
      </c>
      <c r="D114" s="550">
        <v>343</v>
      </c>
      <c r="E114" s="550">
        <v>156</v>
      </c>
      <c r="F114" s="550">
        <v>105547</v>
      </c>
      <c r="G114" s="550">
        <v>502</v>
      </c>
      <c r="H114" s="550">
        <v>72</v>
      </c>
      <c r="I114" s="766"/>
    </row>
    <row r="115" spans="1:9" s="351" customFormat="1" ht="14.25" customHeight="1">
      <c r="A115" s="549" t="s">
        <v>817</v>
      </c>
      <c r="B115" s="550">
        <v>55</v>
      </c>
      <c r="C115" s="550">
        <v>104523</v>
      </c>
      <c r="D115" s="550">
        <v>281</v>
      </c>
      <c r="E115" s="550">
        <v>285</v>
      </c>
      <c r="F115" s="550">
        <v>103870</v>
      </c>
      <c r="G115" s="550">
        <v>197</v>
      </c>
      <c r="H115" s="550">
        <v>18</v>
      </c>
      <c r="I115" s="766"/>
    </row>
    <row r="116" spans="1:9" s="351" customFormat="1" ht="14.25" customHeight="1">
      <c r="A116" s="549" t="s">
        <v>851</v>
      </c>
      <c r="B116" s="550">
        <v>83</v>
      </c>
      <c r="C116" s="550">
        <v>103186</v>
      </c>
      <c r="D116" s="550">
        <v>291</v>
      </c>
      <c r="E116" s="550">
        <v>125</v>
      </c>
      <c r="F116" s="550">
        <v>102703</v>
      </c>
      <c r="G116" s="550">
        <v>591</v>
      </c>
      <c r="H116" s="550">
        <v>0</v>
      </c>
      <c r="I116" s="766"/>
    </row>
    <row r="117" spans="1:9" s="351" customFormat="1" ht="14.25" customHeight="1">
      <c r="A117" s="549" t="s">
        <v>852</v>
      </c>
      <c r="B117" s="550">
        <v>30</v>
      </c>
      <c r="C117" s="550">
        <v>98805</v>
      </c>
      <c r="D117" s="550">
        <v>0</v>
      </c>
      <c r="E117" s="550">
        <v>96</v>
      </c>
      <c r="F117" s="550">
        <v>98650</v>
      </c>
      <c r="G117" s="550">
        <v>59931</v>
      </c>
      <c r="H117" s="550">
        <v>0</v>
      </c>
      <c r="I117" s="766"/>
    </row>
    <row r="118" spans="1:9" s="351" customFormat="1" ht="14.25" customHeight="1">
      <c r="A118" s="549" t="s">
        <v>807</v>
      </c>
      <c r="B118" s="550">
        <v>81</v>
      </c>
      <c r="C118" s="550">
        <v>98049</v>
      </c>
      <c r="D118" s="550">
        <v>551</v>
      </c>
      <c r="E118" s="550">
        <v>258</v>
      </c>
      <c r="F118" s="550">
        <v>96761</v>
      </c>
      <c r="G118" s="550">
        <v>818</v>
      </c>
      <c r="H118" s="550">
        <v>0</v>
      </c>
      <c r="I118" s="766"/>
    </row>
    <row r="119" spans="1:9" s="351" customFormat="1" ht="14.25" customHeight="1">
      <c r="A119" s="549" t="s">
        <v>813</v>
      </c>
      <c r="B119" s="550">
        <v>35</v>
      </c>
      <c r="C119" s="550">
        <v>97311</v>
      </c>
      <c r="D119" s="550">
        <v>278</v>
      </c>
      <c r="E119" s="550">
        <v>124</v>
      </c>
      <c r="F119" s="550">
        <v>66691</v>
      </c>
      <c r="G119" s="550">
        <v>757</v>
      </c>
      <c r="H119" s="550">
        <v>2</v>
      </c>
      <c r="I119" s="766"/>
    </row>
    <row r="120" spans="1:9" s="351" customFormat="1" ht="14.25" customHeight="1">
      <c r="A120" s="549" t="s">
        <v>729</v>
      </c>
      <c r="B120" s="550">
        <v>27</v>
      </c>
      <c r="C120" s="550">
        <v>97016</v>
      </c>
      <c r="D120" s="550">
        <v>262</v>
      </c>
      <c r="E120" s="550">
        <v>180</v>
      </c>
      <c r="F120" s="550">
        <v>96538</v>
      </c>
      <c r="G120" s="550">
        <v>4652</v>
      </c>
      <c r="H120" s="550">
        <v>0</v>
      </c>
      <c r="I120" s="766"/>
    </row>
    <row r="121" spans="1:9" s="351" customFormat="1" ht="14.25" customHeight="1">
      <c r="A121" s="549" t="s">
        <v>844</v>
      </c>
      <c r="B121" s="550">
        <v>13</v>
      </c>
      <c r="C121" s="550">
        <v>94655</v>
      </c>
      <c r="D121" s="550">
        <v>182</v>
      </c>
      <c r="E121" s="550">
        <v>98</v>
      </c>
      <c r="F121" s="550">
        <v>94266</v>
      </c>
      <c r="G121" s="550">
        <v>727</v>
      </c>
      <c r="H121" s="550">
        <v>0</v>
      </c>
      <c r="I121" s="766"/>
    </row>
    <row r="122" spans="1:9" s="351" customFormat="1" ht="14.25" customHeight="1">
      <c r="A122" s="549" t="s">
        <v>1213</v>
      </c>
      <c r="B122" s="550">
        <v>57</v>
      </c>
      <c r="C122" s="550">
        <v>91169</v>
      </c>
      <c r="D122" s="550">
        <v>64</v>
      </c>
      <c r="E122" s="550">
        <v>127</v>
      </c>
      <c r="F122" s="550">
        <v>90792</v>
      </c>
      <c r="G122" s="550">
        <v>2831</v>
      </c>
      <c r="H122" s="550">
        <v>1</v>
      </c>
      <c r="I122" s="766"/>
    </row>
    <row r="123" spans="1:9" s="351" customFormat="1" ht="14.25" customHeight="1">
      <c r="A123" s="549" t="s">
        <v>849</v>
      </c>
      <c r="B123" s="550">
        <v>53</v>
      </c>
      <c r="C123" s="550">
        <v>87656</v>
      </c>
      <c r="D123" s="550">
        <v>103</v>
      </c>
      <c r="E123" s="550">
        <v>104</v>
      </c>
      <c r="F123" s="550">
        <v>87306</v>
      </c>
      <c r="G123" s="550">
        <v>4908</v>
      </c>
      <c r="H123" s="550">
        <v>10</v>
      </c>
      <c r="I123" s="766"/>
    </row>
    <row r="124" spans="1:9" s="351" customFormat="1" ht="14.25" customHeight="1">
      <c r="A124" s="549" t="s">
        <v>823</v>
      </c>
      <c r="B124" s="550">
        <v>27</v>
      </c>
      <c r="C124" s="550">
        <v>87178</v>
      </c>
      <c r="D124" s="550">
        <v>252</v>
      </c>
      <c r="E124" s="550">
        <v>117</v>
      </c>
      <c r="F124" s="550">
        <v>86675</v>
      </c>
      <c r="G124" s="550">
        <v>972</v>
      </c>
      <c r="H124" s="550">
        <v>0</v>
      </c>
      <c r="I124" s="766"/>
    </row>
    <row r="125" spans="1:9" s="351" customFormat="1" ht="14.25" customHeight="1">
      <c r="A125" s="549" t="s">
        <v>847</v>
      </c>
      <c r="B125" s="550">
        <v>24</v>
      </c>
      <c r="C125" s="550">
        <v>86647</v>
      </c>
      <c r="D125" s="550">
        <v>280</v>
      </c>
      <c r="E125" s="550">
        <v>127</v>
      </c>
      <c r="F125" s="550">
        <v>86061</v>
      </c>
      <c r="G125" s="550">
        <v>1348</v>
      </c>
      <c r="H125" s="550">
        <v>0</v>
      </c>
      <c r="I125" s="766"/>
    </row>
    <row r="126" spans="1:9" s="351" customFormat="1" ht="14.25" customHeight="1">
      <c r="A126" s="549" t="s">
        <v>846</v>
      </c>
      <c r="B126" s="550">
        <v>14</v>
      </c>
      <c r="C126" s="550">
        <v>86310</v>
      </c>
      <c r="D126" s="550">
        <v>170</v>
      </c>
      <c r="E126" s="550">
        <v>349</v>
      </c>
      <c r="F126" s="550">
        <v>85785</v>
      </c>
      <c r="G126" s="550">
        <v>87</v>
      </c>
      <c r="H126" s="550">
        <v>0</v>
      </c>
      <c r="I126" s="766"/>
    </row>
    <row r="127" spans="1:9" s="351" customFormat="1" ht="14.25" customHeight="1">
      <c r="A127" s="549" t="s">
        <v>635</v>
      </c>
      <c r="B127" s="550">
        <v>27</v>
      </c>
      <c r="C127" s="550">
        <v>85303</v>
      </c>
      <c r="D127" s="550">
        <v>60</v>
      </c>
      <c r="E127" s="550">
        <v>98</v>
      </c>
      <c r="F127" s="550">
        <v>85064</v>
      </c>
      <c r="G127" s="550">
        <v>160</v>
      </c>
      <c r="H127" s="550">
        <v>357</v>
      </c>
      <c r="I127" s="766"/>
    </row>
    <row r="128" spans="1:9" s="351" customFormat="1" ht="14.25" customHeight="1">
      <c r="A128" s="549" t="s">
        <v>842</v>
      </c>
      <c r="B128" s="550">
        <v>106</v>
      </c>
      <c r="C128" s="550">
        <v>84770</v>
      </c>
      <c r="D128" s="550">
        <v>168</v>
      </c>
      <c r="E128" s="550">
        <v>44</v>
      </c>
      <c r="F128" s="550">
        <v>84512</v>
      </c>
      <c r="G128" s="550">
        <v>48</v>
      </c>
      <c r="H128" s="550">
        <v>4</v>
      </c>
      <c r="I128" s="766"/>
    </row>
    <row r="129" spans="1:9" s="351" customFormat="1" ht="14.25" customHeight="1">
      <c r="A129" s="549" t="s">
        <v>815</v>
      </c>
      <c r="B129" s="550">
        <v>69</v>
      </c>
      <c r="C129" s="550">
        <v>83921</v>
      </c>
      <c r="D129" s="550">
        <v>221</v>
      </c>
      <c r="E129" s="550">
        <v>104</v>
      </c>
      <c r="F129" s="550">
        <v>83387</v>
      </c>
      <c r="G129" s="550">
        <v>2070</v>
      </c>
      <c r="H129" s="550">
        <v>30</v>
      </c>
      <c r="I129" s="766"/>
    </row>
    <row r="130" spans="1:9" s="351" customFormat="1" ht="14.25" customHeight="1">
      <c r="A130" s="549" t="s">
        <v>848</v>
      </c>
      <c r="B130" s="550">
        <v>17</v>
      </c>
      <c r="C130" s="550">
        <v>83607</v>
      </c>
      <c r="D130" s="550">
        <v>116</v>
      </c>
      <c r="E130" s="550">
        <v>122</v>
      </c>
      <c r="F130" s="550">
        <v>83118</v>
      </c>
      <c r="G130" s="550">
        <v>4889</v>
      </c>
      <c r="H130" s="550">
        <v>294</v>
      </c>
      <c r="I130" s="766"/>
    </row>
    <row r="131" spans="1:9" s="351" customFormat="1" ht="14.25" customHeight="1">
      <c r="A131" s="549" t="s">
        <v>723</v>
      </c>
      <c r="B131" s="550">
        <v>24</v>
      </c>
      <c r="C131" s="550">
        <v>80503</v>
      </c>
      <c r="D131" s="550">
        <v>246</v>
      </c>
      <c r="E131" s="550">
        <v>123</v>
      </c>
      <c r="F131" s="550">
        <v>79977</v>
      </c>
      <c r="G131" s="550">
        <v>979</v>
      </c>
      <c r="H131" s="550">
        <v>200</v>
      </c>
      <c r="I131" s="766"/>
    </row>
    <row r="132" spans="1:9" s="351" customFormat="1" ht="14.25" customHeight="1">
      <c r="A132" s="549" t="s">
        <v>1212</v>
      </c>
      <c r="B132" s="550">
        <v>10</v>
      </c>
      <c r="C132" s="550">
        <v>80107</v>
      </c>
      <c r="D132" s="550">
        <v>90</v>
      </c>
      <c r="E132" s="550">
        <v>118</v>
      </c>
      <c r="F132" s="550">
        <v>79853</v>
      </c>
      <c r="G132" s="550">
        <v>87</v>
      </c>
      <c r="H132" s="550">
        <v>0</v>
      </c>
      <c r="I132" s="766"/>
    </row>
    <row r="133" spans="1:9" s="351" customFormat="1" ht="14.25" customHeight="1">
      <c r="A133" s="549" t="s">
        <v>816</v>
      </c>
      <c r="B133" s="550">
        <v>33</v>
      </c>
      <c r="C133" s="550">
        <v>79100</v>
      </c>
      <c r="D133" s="550">
        <v>182</v>
      </c>
      <c r="E133" s="550">
        <v>91</v>
      </c>
      <c r="F133" s="550">
        <v>78792</v>
      </c>
      <c r="G133" s="550">
        <v>1795</v>
      </c>
      <c r="H133" s="550">
        <v>0</v>
      </c>
      <c r="I133" s="766"/>
    </row>
    <row r="134" spans="1:9" s="351" customFormat="1" ht="14.25" customHeight="1">
      <c r="A134" s="549" t="s">
        <v>830</v>
      </c>
      <c r="B134" s="550">
        <v>4</v>
      </c>
      <c r="C134" s="550">
        <v>77434</v>
      </c>
      <c r="D134" s="550">
        <v>81</v>
      </c>
      <c r="E134" s="550">
        <v>448</v>
      </c>
      <c r="F134" s="550">
        <v>76902</v>
      </c>
      <c r="G134" s="550">
        <v>120</v>
      </c>
      <c r="H134" s="550">
        <v>0</v>
      </c>
      <c r="I134" s="766"/>
    </row>
    <row r="135" spans="1:9" s="351" customFormat="1" ht="14.25" customHeight="1">
      <c r="A135" s="549" t="s">
        <v>843</v>
      </c>
      <c r="B135" s="550">
        <v>13</v>
      </c>
      <c r="C135" s="550">
        <v>77226</v>
      </c>
      <c r="D135" s="550">
        <v>26</v>
      </c>
      <c r="E135" s="550">
        <v>94</v>
      </c>
      <c r="F135" s="550">
        <v>76874</v>
      </c>
      <c r="G135" s="550">
        <v>331</v>
      </c>
      <c r="H135" s="550">
        <v>25</v>
      </c>
      <c r="I135" s="766"/>
    </row>
    <row r="136" spans="1:9" s="351" customFormat="1" ht="14.25" customHeight="1">
      <c r="A136" s="549" t="s">
        <v>838</v>
      </c>
      <c r="B136" s="550">
        <v>12</v>
      </c>
      <c r="C136" s="550">
        <v>76424</v>
      </c>
      <c r="D136" s="550">
        <v>280</v>
      </c>
      <c r="E136" s="550">
        <v>97</v>
      </c>
      <c r="F136" s="550">
        <v>76012</v>
      </c>
      <c r="G136" s="550">
        <v>1086</v>
      </c>
      <c r="H136" s="550">
        <v>0</v>
      </c>
      <c r="I136" s="766"/>
    </row>
    <row r="137" spans="1:9" s="351" customFormat="1" ht="14.25" customHeight="1">
      <c r="A137" s="549" t="s">
        <v>45</v>
      </c>
      <c r="B137" s="550">
        <v>5</v>
      </c>
      <c r="C137" s="550">
        <v>73977</v>
      </c>
      <c r="D137" s="550">
        <v>248</v>
      </c>
      <c r="E137" s="550">
        <v>127</v>
      </c>
      <c r="F137" s="550">
        <v>73555</v>
      </c>
      <c r="G137" s="550">
        <v>1479</v>
      </c>
      <c r="H137" s="550">
        <v>0</v>
      </c>
      <c r="I137" s="766"/>
    </row>
    <row r="138" spans="1:9" s="351" customFormat="1" ht="14.25" customHeight="1">
      <c r="A138" s="549" t="s">
        <v>821</v>
      </c>
      <c r="B138" s="550">
        <v>37</v>
      </c>
      <c r="C138" s="550">
        <v>73909</v>
      </c>
      <c r="D138" s="550">
        <v>305</v>
      </c>
      <c r="E138" s="550">
        <v>109</v>
      </c>
      <c r="F138" s="550">
        <v>71332</v>
      </c>
      <c r="G138" s="550">
        <v>13789</v>
      </c>
      <c r="H138" s="550">
        <v>366</v>
      </c>
      <c r="I138" s="766"/>
    </row>
    <row r="139" spans="1:9" s="351" customFormat="1" ht="14.25" customHeight="1">
      <c r="A139" s="549" t="s">
        <v>841</v>
      </c>
      <c r="B139" s="550">
        <v>128</v>
      </c>
      <c r="C139" s="550">
        <v>72175</v>
      </c>
      <c r="D139" s="550">
        <v>299</v>
      </c>
      <c r="E139" s="550">
        <v>108</v>
      </c>
      <c r="F139" s="550">
        <v>71363</v>
      </c>
      <c r="G139" s="550">
        <v>1682</v>
      </c>
      <c r="H139" s="550">
        <v>96</v>
      </c>
      <c r="I139" s="766"/>
    </row>
    <row r="140" spans="1:9" s="351" customFormat="1" ht="14.25" customHeight="1">
      <c r="A140" s="549" t="s">
        <v>833</v>
      </c>
      <c r="B140" s="550">
        <v>36</v>
      </c>
      <c r="C140" s="550">
        <v>71181</v>
      </c>
      <c r="D140" s="550">
        <v>82</v>
      </c>
      <c r="E140" s="550">
        <v>86</v>
      </c>
      <c r="F140" s="550">
        <v>70972</v>
      </c>
      <c r="G140" s="550">
        <v>102</v>
      </c>
      <c r="H140" s="550">
        <v>0</v>
      </c>
      <c r="I140" s="766"/>
    </row>
    <row r="141" spans="1:9" s="351" customFormat="1" ht="14.25" customHeight="1">
      <c r="A141" s="549" t="s">
        <v>837</v>
      </c>
      <c r="B141" s="550">
        <v>5</v>
      </c>
      <c r="C141" s="550">
        <v>71062</v>
      </c>
      <c r="D141" s="550">
        <v>112</v>
      </c>
      <c r="E141" s="550">
        <v>56</v>
      </c>
      <c r="F141" s="550">
        <v>70740</v>
      </c>
      <c r="G141" s="550">
        <v>680</v>
      </c>
      <c r="H141" s="550">
        <v>3</v>
      </c>
      <c r="I141" s="766"/>
    </row>
    <row r="142" spans="1:9" s="351" customFormat="1" ht="14.25" customHeight="1">
      <c r="A142" s="549" t="s">
        <v>834</v>
      </c>
      <c r="B142" s="550">
        <v>45</v>
      </c>
      <c r="C142" s="550">
        <v>70697</v>
      </c>
      <c r="D142" s="550">
        <v>214</v>
      </c>
      <c r="E142" s="550">
        <v>81</v>
      </c>
      <c r="F142" s="550">
        <v>70300</v>
      </c>
      <c r="G142" s="550">
        <v>765</v>
      </c>
      <c r="H142" s="550">
        <v>0</v>
      </c>
      <c r="I142" s="766"/>
    </row>
    <row r="143" spans="1:9" s="351" customFormat="1" ht="14.25" customHeight="1">
      <c r="A143" s="549" t="s">
        <v>820</v>
      </c>
      <c r="B143" s="550">
        <v>65</v>
      </c>
      <c r="C143" s="550">
        <v>69409</v>
      </c>
      <c r="D143" s="550">
        <v>307</v>
      </c>
      <c r="E143" s="550">
        <v>111</v>
      </c>
      <c r="F143" s="550">
        <v>68881</v>
      </c>
      <c r="G143" s="550">
        <v>2573</v>
      </c>
      <c r="H143" s="550">
        <v>0</v>
      </c>
      <c r="I143" s="766"/>
    </row>
    <row r="144" spans="1:9" s="351" customFormat="1" ht="14.25" customHeight="1">
      <c r="A144" s="549" t="s">
        <v>831</v>
      </c>
      <c r="B144" s="550">
        <v>10</v>
      </c>
      <c r="C144" s="550">
        <v>69067</v>
      </c>
      <c r="D144" s="550">
        <v>160</v>
      </c>
      <c r="E144" s="550">
        <v>98</v>
      </c>
      <c r="F144" s="550">
        <v>68695</v>
      </c>
      <c r="G144" s="550">
        <v>433</v>
      </c>
      <c r="H144" s="550">
        <v>0</v>
      </c>
      <c r="I144" s="766"/>
    </row>
    <row r="145" spans="1:9" s="351" customFormat="1" ht="14.25" customHeight="1">
      <c r="A145" s="549" t="s">
        <v>818</v>
      </c>
      <c r="B145" s="550">
        <v>24</v>
      </c>
      <c r="C145" s="550">
        <v>68804</v>
      </c>
      <c r="D145" s="550">
        <v>193</v>
      </c>
      <c r="E145" s="550">
        <v>82</v>
      </c>
      <c r="F145" s="550">
        <v>68446</v>
      </c>
      <c r="G145" s="550">
        <v>888</v>
      </c>
      <c r="H145" s="550">
        <v>0</v>
      </c>
      <c r="I145" s="766"/>
    </row>
    <row r="146" spans="1:9" s="351" customFormat="1" ht="14.25" customHeight="1">
      <c r="A146" s="549" t="s">
        <v>824</v>
      </c>
      <c r="B146" s="550">
        <v>46</v>
      </c>
      <c r="C146" s="550">
        <v>67098</v>
      </c>
      <c r="D146" s="550">
        <v>111</v>
      </c>
      <c r="E146" s="550">
        <v>69</v>
      </c>
      <c r="F146" s="550">
        <v>66900</v>
      </c>
      <c r="G146" s="550">
        <v>337</v>
      </c>
      <c r="H146" s="550">
        <v>0</v>
      </c>
      <c r="I146" s="766"/>
    </row>
    <row r="147" spans="1:9" s="351" customFormat="1" ht="14.25" customHeight="1">
      <c r="A147" s="549" t="s">
        <v>828</v>
      </c>
      <c r="B147" s="550">
        <v>33</v>
      </c>
      <c r="C147" s="550">
        <v>66158</v>
      </c>
      <c r="D147" s="550">
        <v>263</v>
      </c>
      <c r="E147" s="550">
        <v>98</v>
      </c>
      <c r="F147" s="550">
        <v>65725</v>
      </c>
      <c r="G147" s="550">
        <v>517</v>
      </c>
      <c r="H147" s="550">
        <v>0</v>
      </c>
      <c r="I147" s="766"/>
    </row>
    <row r="148" spans="1:9" s="351" customFormat="1" ht="14.25" customHeight="1">
      <c r="A148" s="549" t="s">
        <v>839</v>
      </c>
      <c r="B148" s="550">
        <v>20</v>
      </c>
      <c r="C148" s="550">
        <v>65779</v>
      </c>
      <c r="D148" s="550">
        <v>1</v>
      </c>
      <c r="E148" s="550">
        <v>50</v>
      </c>
      <c r="F148" s="550">
        <v>65604</v>
      </c>
      <c r="G148" s="550">
        <v>196</v>
      </c>
      <c r="H148" s="550">
        <v>0</v>
      </c>
      <c r="I148" s="766"/>
    </row>
    <row r="149" spans="1:9" s="351" customFormat="1" ht="14.25" customHeight="1">
      <c r="A149" s="549" t="s">
        <v>735</v>
      </c>
      <c r="B149" s="550">
        <v>19</v>
      </c>
      <c r="C149" s="550">
        <v>64773</v>
      </c>
      <c r="D149" s="550">
        <v>256</v>
      </c>
      <c r="E149" s="550">
        <v>109</v>
      </c>
      <c r="F149" s="550">
        <v>64188</v>
      </c>
      <c r="G149" s="550">
        <v>809</v>
      </c>
      <c r="H149" s="550">
        <v>0</v>
      </c>
      <c r="I149" s="766"/>
    </row>
    <row r="150" spans="1:9" s="351" customFormat="1" ht="14.25" customHeight="1">
      <c r="A150" s="549" t="s">
        <v>832</v>
      </c>
      <c r="B150" s="550">
        <v>18</v>
      </c>
      <c r="C150" s="550">
        <v>63937</v>
      </c>
      <c r="D150" s="550">
        <v>56</v>
      </c>
      <c r="E150" s="550">
        <v>50</v>
      </c>
      <c r="F150" s="550">
        <v>63786</v>
      </c>
      <c r="G150" s="550">
        <v>392</v>
      </c>
      <c r="H150" s="550">
        <v>0</v>
      </c>
      <c r="I150" s="766"/>
    </row>
    <row r="151" spans="1:9" s="351" customFormat="1" ht="14.25" customHeight="1">
      <c r="A151" s="549" t="s">
        <v>819</v>
      </c>
      <c r="B151" s="550">
        <v>30</v>
      </c>
      <c r="C151" s="550">
        <v>63728</v>
      </c>
      <c r="D151" s="550">
        <v>141</v>
      </c>
      <c r="E151" s="550">
        <v>105</v>
      </c>
      <c r="F151" s="550">
        <v>60903</v>
      </c>
      <c r="G151" s="550">
        <v>148</v>
      </c>
      <c r="H151" s="550">
        <v>171</v>
      </c>
      <c r="I151" s="766"/>
    </row>
    <row r="152" spans="1:9" s="351" customFormat="1" ht="14.25" customHeight="1">
      <c r="A152" s="549" t="s">
        <v>825</v>
      </c>
      <c r="B152" s="550">
        <v>66</v>
      </c>
      <c r="C152" s="550">
        <v>63682</v>
      </c>
      <c r="D152" s="550">
        <v>56</v>
      </c>
      <c r="E152" s="550">
        <v>47</v>
      </c>
      <c r="F152" s="550">
        <v>63516</v>
      </c>
      <c r="G152" s="550">
        <v>476</v>
      </c>
      <c r="H152" s="550">
        <v>0</v>
      </c>
      <c r="I152" s="766"/>
    </row>
    <row r="153" spans="1:9" s="351" customFormat="1" ht="14.25" customHeight="1">
      <c r="A153" s="549" t="s">
        <v>827</v>
      </c>
      <c r="B153" s="550">
        <v>8</v>
      </c>
      <c r="C153" s="550">
        <v>63656</v>
      </c>
      <c r="D153" s="550">
        <v>155</v>
      </c>
      <c r="E153" s="550">
        <v>77</v>
      </c>
      <c r="F153" s="550">
        <v>63219</v>
      </c>
      <c r="G153" s="550">
        <v>1662</v>
      </c>
      <c r="H153" s="550">
        <v>0</v>
      </c>
      <c r="I153" s="766"/>
    </row>
    <row r="154" spans="1:9" s="351" customFormat="1" ht="14.25" customHeight="1">
      <c r="A154" s="549" t="s">
        <v>829</v>
      </c>
      <c r="B154" s="550">
        <v>35</v>
      </c>
      <c r="C154" s="550">
        <v>63384</v>
      </c>
      <c r="D154" s="550">
        <v>93</v>
      </c>
      <c r="E154" s="550">
        <v>54</v>
      </c>
      <c r="F154" s="550">
        <v>62976</v>
      </c>
      <c r="G154" s="550">
        <v>699</v>
      </c>
      <c r="H154" s="550">
        <v>0</v>
      </c>
      <c r="I154" s="766"/>
    </row>
    <row r="155" spans="1:9" s="351" customFormat="1" ht="14.25" customHeight="1">
      <c r="A155" s="549" t="s">
        <v>835</v>
      </c>
      <c r="B155" s="550">
        <v>12</v>
      </c>
      <c r="C155" s="550">
        <v>62737</v>
      </c>
      <c r="D155" s="550">
        <v>175</v>
      </c>
      <c r="E155" s="550">
        <v>85</v>
      </c>
      <c r="F155" s="550">
        <v>62293</v>
      </c>
      <c r="G155" s="550">
        <v>10</v>
      </c>
      <c r="H155" s="550">
        <v>0</v>
      </c>
      <c r="I155" s="766"/>
    </row>
    <row r="156" spans="1:9" s="351" customFormat="1" ht="14.25" customHeight="1">
      <c r="A156" s="549" t="s">
        <v>1214</v>
      </c>
      <c r="B156" s="550">
        <v>34</v>
      </c>
      <c r="C156" s="550">
        <v>61636</v>
      </c>
      <c r="D156" s="550">
        <v>200</v>
      </c>
      <c r="E156" s="550">
        <v>96</v>
      </c>
      <c r="F156" s="550">
        <v>61208</v>
      </c>
      <c r="G156" s="550">
        <v>130</v>
      </c>
      <c r="H156" s="550">
        <v>0</v>
      </c>
      <c r="I156" s="766"/>
    </row>
    <row r="157" spans="1:9" s="351" customFormat="1" ht="14.25" customHeight="1">
      <c r="A157" s="549" t="s">
        <v>766</v>
      </c>
      <c r="B157" s="550">
        <v>184</v>
      </c>
      <c r="C157" s="550">
        <v>61615</v>
      </c>
      <c r="D157" s="550">
        <v>165</v>
      </c>
      <c r="E157" s="550">
        <v>98</v>
      </c>
      <c r="F157" s="550">
        <v>61257</v>
      </c>
      <c r="G157" s="550">
        <v>193</v>
      </c>
      <c r="H157" s="550">
        <v>3</v>
      </c>
      <c r="I157" s="766"/>
    </row>
    <row r="158" spans="1:9" s="351" customFormat="1" ht="14.25" customHeight="1">
      <c r="A158" s="549" t="s">
        <v>822</v>
      </c>
      <c r="B158" s="550">
        <v>8</v>
      </c>
      <c r="C158" s="550">
        <v>61317</v>
      </c>
      <c r="D158" s="550">
        <v>105</v>
      </c>
      <c r="E158" s="550">
        <v>50</v>
      </c>
      <c r="F158" s="550">
        <v>61085</v>
      </c>
      <c r="G158" s="550">
        <v>931</v>
      </c>
      <c r="H158" s="550">
        <v>9020</v>
      </c>
      <c r="I158" s="766"/>
    </row>
    <row r="159" spans="1:9" s="351" customFormat="1" ht="14.25" customHeight="1">
      <c r="A159" s="549" t="s">
        <v>1844</v>
      </c>
      <c r="B159" s="550">
        <v>14</v>
      </c>
      <c r="C159" s="550">
        <v>61249</v>
      </c>
      <c r="D159" s="550">
        <v>8</v>
      </c>
      <c r="E159" s="550">
        <v>21</v>
      </c>
      <c r="F159" s="550">
        <v>43520</v>
      </c>
      <c r="G159" s="550">
        <v>1401</v>
      </c>
      <c r="H159" s="550">
        <v>0</v>
      </c>
      <c r="I159" s="766"/>
    </row>
    <row r="160" spans="1:9" s="351" customFormat="1" ht="14.25" customHeight="1">
      <c r="A160" s="549" t="s">
        <v>826</v>
      </c>
      <c r="B160" s="550">
        <v>49</v>
      </c>
      <c r="C160" s="550">
        <v>59869</v>
      </c>
      <c r="D160" s="550">
        <v>94</v>
      </c>
      <c r="E160" s="550">
        <v>93</v>
      </c>
      <c r="F160" s="550">
        <v>59469</v>
      </c>
      <c r="G160" s="550">
        <v>307</v>
      </c>
      <c r="H160" s="550">
        <v>2292</v>
      </c>
      <c r="I160" s="766"/>
    </row>
    <row r="161" spans="1:9" s="351" customFormat="1" ht="14.25" customHeight="1">
      <c r="A161" s="549" t="s">
        <v>1849</v>
      </c>
      <c r="B161" s="550">
        <v>6</v>
      </c>
      <c r="C161" s="550">
        <v>58451</v>
      </c>
      <c r="D161" s="550">
        <v>234</v>
      </c>
      <c r="E161" s="550">
        <v>84</v>
      </c>
      <c r="F161" s="550">
        <v>57437</v>
      </c>
      <c r="G161" s="550">
        <v>8173</v>
      </c>
      <c r="H161" s="550">
        <v>0</v>
      </c>
      <c r="I161" s="766"/>
    </row>
    <row r="162" spans="1:9" s="351" customFormat="1" ht="14.25" customHeight="1">
      <c r="A162" s="549" t="s">
        <v>1845</v>
      </c>
      <c r="B162" s="550">
        <v>51</v>
      </c>
      <c r="C162" s="550">
        <v>58385</v>
      </c>
      <c r="D162" s="550">
        <v>154</v>
      </c>
      <c r="E162" s="550">
        <v>49</v>
      </c>
      <c r="F162" s="550">
        <v>57983</v>
      </c>
      <c r="G162" s="550">
        <v>1386</v>
      </c>
      <c r="H162" s="550">
        <v>350</v>
      </c>
      <c r="I162" s="766"/>
    </row>
    <row r="163" spans="1:9" s="351" customFormat="1" ht="14.25" customHeight="1">
      <c r="A163" s="549" t="s">
        <v>1846</v>
      </c>
      <c r="B163" s="550">
        <v>14</v>
      </c>
      <c r="C163" s="550">
        <v>57765</v>
      </c>
      <c r="D163" s="550">
        <v>117</v>
      </c>
      <c r="E163" s="550">
        <v>64</v>
      </c>
      <c r="F163" s="550">
        <v>57535</v>
      </c>
      <c r="G163" s="550">
        <v>262</v>
      </c>
      <c r="H163" s="550">
        <v>0</v>
      </c>
      <c r="I163" s="766"/>
    </row>
    <row r="164" spans="1:9" s="352" customFormat="1" ht="14.25" customHeight="1">
      <c r="A164" s="549" t="s">
        <v>1211</v>
      </c>
      <c r="B164" s="550">
        <v>22</v>
      </c>
      <c r="C164" s="550">
        <v>56262</v>
      </c>
      <c r="D164" s="550">
        <v>676</v>
      </c>
      <c r="E164" s="550">
        <v>169</v>
      </c>
      <c r="F164" s="550">
        <v>55113</v>
      </c>
      <c r="G164" s="550">
        <v>249</v>
      </c>
      <c r="H164" s="550">
        <v>0</v>
      </c>
      <c r="I164" s="766"/>
    </row>
    <row r="165" spans="1:9" s="352" customFormat="1" ht="14.25" customHeight="1">
      <c r="A165" s="549" t="s">
        <v>840</v>
      </c>
      <c r="B165" s="550">
        <v>39</v>
      </c>
      <c r="C165" s="550">
        <v>55707</v>
      </c>
      <c r="D165" s="550">
        <v>185</v>
      </c>
      <c r="E165" s="550">
        <v>140</v>
      </c>
      <c r="F165" s="550">
        <v>55185</v>
      </c>
      <c r="G165" s="550">
        <v>2838</v>
      </c>
      <c r="H165" s="550">
        <v>0</v>
      </c>
      <c r="I165" s="766"/>
    </row>
    <row r="166" spans="1:9" ht="6" customHeight="1">
      <c r="A166" s="353"/>
      <c r="B166" s="352"/>
      <c r="C166" s="352"/>
      <c r="D166" s="352"/>
      <c r="E166" s="352"/>
      <c r="F166" s="352"/>
      <c r="G166" s="352"/>
      <c r="H166" s="352"/>
    </row>
    <row r="167" spans="1:9" ht="14.25" customHeight="1">
      <c r="A167" s="1020" t="s">
        <v>1326</v>
      </c>
      <c r="B167" s="1020"/>
      <c r="C167" s="1020"/>
      <c r="D167" s="1020"/>
      <c r="E167" s="1020"/>
      <c r="F167" s="1020"/>
      <c r="G167" s="1020"/>
      <c r="H167" s="1020"/>
    </row>
    <row r="168" spans="1:9" s="165" customFormat="1" ht="14.25" customHeight="1">
      <c r="A168" s="1021" t="s">
        <v>1327</v>
      </c>
      <c r="B168" s="1021"/>
      <c r="C168" s="1021"/>
      <c r="D168" s="1021"/>
      <c r="E168" s="1021"/>
      <c r="F168" s="1021"/>
      <c r="G168" s="1021"/>
      <c r="H168" s="1021"/>
      <c r="I168" s="136"/>
    </row>
    <row r="169" spans="1:9">
      <c r="A169" s="353"/>
      <c r="B169" s="352"/>
      <c r="C169" s="352"/>
      <c r="D169" s="352"/>
      <c r="E169" s="352"/>
      <c r="F169" s="352"/>
      <c r="G169" s="352"/>
      <c r="H169" s="352"/>
    </row>
    <row r="170" spans="1:9">
      <c r="A170" s="353"/>
      <c r="B170" s="352"/>
      <c r="C170" s="352"/>
      <c r="D170" s="352"/>
      <c r="E170" s="352"/>
      <c r="F170" s="352"/>
      <c r="G170" s="352"/>
      <c r="H170" s="352"/>
    </row>
    <row r="171" spans="1:9">
      <c r="A171" s="353"/>
      <c r="B171" s="352"/>
      <c r="C171" s="352"/>
      <c r="D171" s="352"/>
      <c r="E171" s="352"/>
      <c r="F171" s="352"/>
      <c r="G171" s="352"/>
      <c r="H171" s="352"/>
    </row>
    <row r="172" spans="1:9">
      <c r="A172" s="353"/>
      <c r="B172" s="352"/>
      <c r="C172" s="352"/>
      <c r="D172" s="352"/>
      <c r="E172" s="352"/>
      <c r="F172" s="352"/>
      <c r="G172" s="352"/>
      <c r="H172" s="352"/>
    </row>
    <row r="173" spans="1:9">
      <c r="A173" s="353"/>
      <c r="B173" s="352"/>
      <c r="C173" s="352"/>
      <c r="D173" s="352"/>
      <c r="E173" s="352"/>
      <c r="F173" s="352"/>
      <c r="G173" s="352"/>
      <c r="H173" s="352"/>
    </row>
    <row r="174" spans="1:9">
      <c r="A174" s="353"/>
      <c r="B174" s="352"/>
      <c r="C174" s="352"/>
      <c r="D174" s="352"/>
      <c r="E174" s="352"/>
      <c r="F174" s="352"/>
      <c r="G174" s="352"/>
      <c r="H174" s="352"/>
    </row>
    <row r="175" spans="1:9">
      <c r="A175" s="353"/>
      <c r="B175" s="352"/>
      <c r="C175" s="352"/>
      <c r="D175" s="352"/>
      <c r="E175" s="352"/>
      <c r="F175" s="352"/>
      <c r="G175" s="352"/>
      <c r="H175" s="352"/>
    </row>
    <row r="176" spans="1:9">
      <c r="A176" s="353"/>
      <c r="B176" s="352"/>
      <c r="C176" s="352"/>
      <c r="D176" s="352"/>
      <c r="E176" s="352"/>
      <c r="F176" s="352"/>
      <c r="G176" s="352"/>
      <c r="H176" s="352"/>
    </row>
  </sheetData>
  <mergeCells count="12">
    <mergeCell ref="A167:H167"/>
    <mergeCell ref="A168:H168"/>
    <mergeCell ref="A4:A8"/>
    <mergeCell ref="B5:B7"/>
    <mergeCell ref="C6:C7"/>
    <mergeCell ref="B8:H8"/>
    <mergeCell ref="B4:F4"/>
    <mergeCell ref="G4:H6"/>
    <mergeCell ref="C5:F5"/>
    <mergeCell ref="D6:F6"/>
    <mergeCell ref="A11:H11"/>
    <mergeCell ref="A12:H12"/>
  </mergeCells>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45" fitToHeight="0" orientation="portrait" r:id="rId1"/>
  <headerFooter alignWithMargins="0"/>
  <rowBreaks count="1" manualBreakCount="1">
    <brk id="85" max="7" man="1"/>
  </rowBreaks>
  <colBreaks count="1" manualBreakCount="1">
    <brk id="8" max="168"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58"/>
  <sheetViews>
    <sheetView showGridLines="0" zoomScaleNormal="100" workbookViewId="0">
      <pane ySplit="8" topLeftCell="A152" activePane="bottomLeft" state="frozen"/>
      <selection activeCell="H35" sqref="H35"/>
      <selection pane="bottomLeft" activeCell="O168" sqref="O168"/>
    </sheetView>
  </sheetViews>
  <sheetFormatPr defaultColWidth="9.140625" defaultRowHeight="12"/>
  <cols>
    <col min="1" max="3" width="6.28515625" style="317" customWidth="1"/>
    <col min="4" max="4" width="37.5703125" style="317" customWidth="1"/>
    <col min="5" max="12" width="11.85546875" style="317" customWidth="1"/>
    <col min="13" max="13" width="9.140625" style="317"/>
    <col min="14" max="14" width="11.28515625" style="1108" customWidth="1"/>
    <col min="15" max="15" width="13.140625" style="317" customWidth="1"/>
    <col min="16" max="16384" width="9.140625" style="317"/>
  </cols>
  <sheetData>
    <row r="1" spans="1:21" ht="13.5" customHeight="1">
      <c r="A1" s="615" t="s">
        <v>1856</v>
      </c>
      <c r="B1" s="615"/>
      <c r="C1" s="615"/>
      <c r="D1" s="356"/>
      <c r="E1" s="356"/>
      <c r="F1" s="356"/>
      <c r="G1" s="356"/>
      <c r="H1" s="356"/>
      <c r="I1" s="356"/>
      <c r="J1" s="356"/>
      <c r="K1" s="356"/>
      <c r="N1" s="1106" t="s">
        <v>502</v>
      </c>
    </row>
    <row r="2" spans="1:21" ht="13.5" customHeight="1">
      <c r="A2" s="1033" t="s">
        <v>1857</v>
      </c>
      <c r="B2" s="1033"/>
      <c r="C2" s="1033"/>
      <c r="D2" s="1033"/>
      <c r="E2" s="1033"/>
      <c r="F2" s="1033"/>
      <c r="G2" s="1033"/>
      <c r="H2" s="1033"/>
      <c r="I2" s="1033"/>
      <c r="J2" s="1033"/>
      <c r="K2" s="1033"/>
      <c r="L2" s="1033"/>
      <c r="N2" s="1107" t="s">
        <v>503</v>
      </c>
    </row>
    <row r="3" spans="1:21" ht="8.25" customHeight="1">
      <c r="A3" s="357"/>
      <c r="B3" s="358"/>
      <c r="C3" s="358"/>
      <c r="D3" s="358"/>
      <c r="E3" s="358"/>
      <c r="F3" s="358"/>
      <c r="G3" s="358"/>
      <c r="H3" s="358"/>
      <c r="I3" s="358"/>
      <c r="J3" s="358"/>
      <c r="K3" s="358"/>
    </row>
    <row r="4" spans="1:21" ht="72" customHeight="1">
      <c r="A4" s="990" t="s">
        <v>1027</v>
      </c>
      <c r="B4" s="988"/>
      <c r="C4" s="759"/>
      <c r="D4" s="1036" t="s">
        <v>1030</v>
      </c>
      <c r="E4" s="1038" t="s">
        <v>1031</v>
      </c>
      <c r="F4" s="1039"/>
      <c r="G4" s="1039"/>
      <c r="H4" s="1039"/>
      <c r="I4" s="1039"/>
      <c r="J4" s="1039"/>
      <c r="K4" s="992" t="s">
        <v>1032</v>
      </c>
      <c r="L4" s="993"/>
    </row>
    <row r="5" spans="1:21" ht="30.75" customHeight="1">
      <c r="A5" s="1034"/>
      <c r="B5" s="1035"/>
      <c r="C5" s="761"/>
      <c r="D5" s="1037"/>
      <c r="E5" s="1038" t="s">
        <v>1033</v>
      </c>
      <c r="F5" s="990"/>
      <c r="G5" s="1038" t="s">
        <v>1034</v>
      </c>
      <c r="H5" s="990"/>
      <c r="I5" s="990"/>
      <c r="J5" s="990"/>
      <c r="K5" s="1036" t="s">
        <v>999</v>
      </c>
      <c r="L5" s="1038" t="s">
        <v>1000</v>
      </c>
    </row>
    <row r="6" spans="1:21" ht="30.75" customHeight="1">
      <c r="A6" s="991"/>
      <c r="B6" s="989"/>
      <c r="C6" s="761"/>
      <c r="D6" s="1037"/>
      <c r="E6" s="1036" t="s">
        <v>951</v>
      </c>
      <c r="F6" s="1036" t="s">
        <v>1035</v>
      </c>
      <c r="G6" s="1036" t="s">
        <v>951</v>
      </c>
      <c r="H6" s="992" t="s">
        <v>908</v>
      </c>
      <c r="I6" s="993"/>
      <c r="J6" s="993"/>
      <c r="K6" s="1037"/>
      <c r="L6" s="1040"/>
    </row>
    <row r="7" spans="1:21" ht="38.25" customHeight="1">
      <c r="A7" s="988" t="s">
        <v>1028</v>
      </c>
      <c r="B7" s="1036" t="s">
        <v>1029</v>
      </c>
      <c r="C7" s="760"/>
      <c r="D7" s="1037"/>
      <c r="E7" s="1037"/>
      <c r="F7" s="1037"/>
      <c r="G7" s="1037"/>
      <c r="H7" s="1036" t="s">
        <v>990</v>
      </c>
      <c r="I7" s="1036" t="s">
        <v>995</v>
      </c>
      <c r="J7" s="1036" t="s">
        <v>992</v>
      </c>
      <c r="K7" s="1037"/>
      <c r="L7" s="1040"/>
    </row>
    <row r="8" spans="1:21" ht="33.75" customHeight="1">
      <c r="A8" s="1035"/>
      <c r="B8" s="1037"/>
      <c r="C8" s="760"/>
      <c r="D8" s="1037"/>
      <c r="E8" s="1037"/>
      <c r="F8" s="1037"/>
      <c r="G8" s="1037"/>
      <c r="H8" s="1037"/>
      <c r="I8" s="1037"/>
      <c r="J8" s="1037"/>
      <c r="K8" s="1038" t="s">
        <v>1036</v>
      </c>
      <c r="L8" s="990"/>
      <c r="M8" s="229"/>
      <c r="N8" s="1109"/>
      <c r="O8" s="229"/>
      <c r="P8" s="229"/>
      <c r="Q8" s="229"/>
      <c r="R8" s="229"/>
      <c r="S8" s="229"/>
      <c r="T8" s="229"/>
    </row>
    <row r="9" spans="1:21" s="360" customFormat="1" ht="14.25" customHeight="1">
      <c r="A9" s="1111"/>
      <c r="B9" s="359" t="s">
        <v>215</v>
      </c>
      <c r="C9" s="254"/>
      <c r="D9" s="175" t="s">
        <v>768</v>
      </c>
      <c r="E9" s="561" t="s">
        <v>1662</v>
      </c>
      <c r="F9" s="560" t="s">
        <v>1663</v>
      </c>
      <c r="G9" s="611" t="s">
        <v>1664</v>
      </c>
      <c r="H9" s="560" t="s">
        <v>1665</v>
      </c>
      <c r="I9" s="611" t="s">
        <v>1666</v>
      </c>
      <c r="J9" s="560" t="s">
        <v>1667</v>
      </c>
      <c r="K9" s="612" t="s">
        <v>1668</v>
      </c>
      <c r="L9" s="561" t="s">
        <v>1669</v>
      </c>
      <c r="M9" s="491"/>
      <c r="N9" s="908"/>
      <c r="O9" s="254"/>
      <c r="P9" s="254"/>
      <c r="Q9" s="254"/>
      <c r="R9" s="254"/>
      <c r="S9" s="254"/>
      <c r="T9" s="254"/>
      <c r="U9" s="254"/>
    </row>
    <row r="10" spans="1:21" s="360" customFormat="1" ht="14.25" customHeight="1">
      <c r="A10" s="1111"/>
      <c r="B10" s="361"/>
      <c r="C10" s="254"/>
      <c r="D10" s="322" t="s">
        <v>1037</v>
      </c>
      <c r="E10" s="561"/>
      <c r="F10" s="561"/>
      <c r="G10" s="561"/>
      <c r="H10" s="561"/>
      <c r="I10" s="561"/>
      <c r="J10" s="561"/>
      <c r="K10" s="561"/>
      <c r="L10" s="561"/>
      <c r="M10" s="491"/>
      <c r="N10" s="908"/>
      <c r="O10" s="254"/>
      <c r="P10" s="254"/>
      <c r="Q10" s="254"/>
      <c r="R10" s="254"/>
      <c r="S10" s="254"/>
      <c r="T10" s="254"/>
      <c r="U10" s="254"/>
    </row>
    <row r="11" spans="1:21" s="360" customFormat="1" ht="14.25" customHeight="1">
      <c r="A11" s="1111" t="s">
        <v>215</v>
      </c>
      <c r="B11" s="361" t="s">
        <v>215</v>
      </c>
      <c r="C11" s="254"/>
      <c r="D11" s="175" t="s">
        <v>1039</v>
      </c>
      <c r="E11" s="561" t="s">
        <v>1670</v>
      </c>
      <c r="F11" s="560" t="s">
        <v>1671</v>
      </c>
      <c r="G11" s="611" t="s">
        <v>1672</v>
      </c>
      <c r="H11" s="560" t="s">
        <v>1673</v>
      </c>
      <c r="I11" s="611" t="s">
        <v>1674</v>
      </c>
      <c r="J11" s="560" t="s">
        <v>1675</v>
      </c>
      <c r="K11" s="612">
        <v>16339</v>
      </c>
      <c r="L11" s="561" t="s">
        <v>1676</v>
      </c>
      <c r="M11" s="491"/>
      <c r="N11" s="908"/>
      <c r="O11" s="254"/>
      <c r="P11" s="254"/>
      <c r="Q11" s="254"/>
      <c r="R11" s="254"/>
      <c r="S11" s="254"/>
      <c r="T11" s="254"/>
      <c r="U11" s="254"/>
    </row>
    <row r="12" spans="1:21" s="360" customFormat="1" ht="14.25" customHeight="1">
      <c r="A12" s="1111"/>
      <c r="B12" s="361"/>
      <c r="C12" s="254"/>
      <c r="D12" s="322" t="s">
        <v>1038</v>
      </c>
      <c r="E12" s="561"/>
      <c r="F12" s="560"/>
      <c r="G12" s="611"/>
      <c r="H12" s="560"/>
      <c r="I12" s="611"/>
      <c r="J12" s="560"/>
      <c r="K12" s="612"/>
      <c r="L12" s="561"/>
      <c r="M12" s="491"/>
      <c r="N12" s="908"/>
      <c r="O12" s="254"/>
      <c r="P12" s="254"/>
      <c r="Q12" s="254"/>
      <c r="R12" s="254"/>
      <c r="S12" s="254"/>
      <c r="T12" s="254"/>
      <c r="U12" s="254"/>
    </row>
    <row r="13" spans="1:21" s="360" customFormat="1" ht="14.25" customHeight="1">
      <c r="A13" s="1111" t="s">
        <v>215</v>
      </c>
      <c r="B13" s="361" t="s">
        <v>215</v>
      </c>
      <c r="C13" s="254"/>
      <c r="D13" s="175" t="s">
        <v>1040</v>
      </c>
      <c r="E13" s="561" t="s">
        <v>1858</v>
      </c>
      <c r="F13" s="560" t="s">
        <v>1859</v>
      </c>
      <c r="G13" s="611" t="s">
        <v>1860</v>
      </c>
      <c r="H13" s="560" t="s">
        <v>1861</v>
      </c>
      <c r="I13" s="611" t="s">
        <v>1862</v>
      </c>
      <c r="J13" s="560" t="s">
        <v>1863</v>
      </c>
      <c r="K13" s="612" t="s">
        <v>1864</v>
      </c>
      <c r="L13" s="561" t="s">
        <v>1865</v>
      </c>
      <c r="M13" s="491"/>
      <c r="N13" s="908"/>
      <c r="O13" s="254"/>
      <c r="P13" s="254"/>
      <c r="Q13" s="254"/>
      <c r="R13" s="254"/>
      <c r="S13" s="254"/>
      <c r="T13" s="254"/>
      <c r="U13" s="254"/>
    </row>
    <row r="14" spans="1:21" s="360" customFormat="1" ht="14.25" customHeight="1">
      <c r="A14" s="1111"/>
      <c r="B14" s="361"/>
      <c r="C14" s="254"/>
      <c r="D14" s="322" t="s">
        <v>1041</v>
      </c>
      <c r="E14" s="561"/>
      <c r="F14" s="561"/>
      <c r="G14" s="561"/>
      <c r="H14" s="561"/>
      <c r="I14" s="561"/>
      <c r="J14" s="561"/>
      <c r="K14" s="561"/>
      <c r="L14" s="561"/>
      <c r="M14" s="491"/>
      <c r="N14" s="908"/>
      <c r="O14" s="254"/>
      <c r="P14" s="254"/>
      <c r="Q14" s="254"/>
      <c r="R14" s="254"/>
      <c r="S14" s="254"/>
      <c r="T14" s="254"/>
      <c r="U14" s="254"/>
    </row>
    <row r="15" spans="1:21" s="360" customFormat="1" ht="14.25" customHeight="1">
      <c r="A15" s="1111">
        <v>5</v>
      </c>
      <c r="B15" s="361" t="s">
        <v>215</v>
      </c>
      <c r="C15" s="254"/>
      <c r="D15" s="173"/>
      <c r="E15" s="561" t="s">
        <v>1866</v>
      </c>
      <c r="F15" s="560" t="s">
        <v>1859</v>
      </c>
      <c r="G15" s="611" t="s">
        <v>1891</v>
      </c>
      <c r="H15" s="560" t="s">
        <v>1859</v>
      </c>
      <c r="I15" s="611" t="s">
        <v>1876</v>
      </c>
      <c r="J15" s="560" t="s">
        <v>1892</v>
      </c>
      <c r="K15" s="611" t="s">
        <v>1893</v>
      </c>
      <c r="L15" s="561" t="s">
        <v>556</v>
      </c>
      <c r="M15" s="491"/>
      <c r="N15" s="908"/>
      <c r="O15" s="254"/>
      <c r="P15" s="254"/>
      <c r="Q15" s="254"/>
      <c r="R15" s="254"/>
      <c r="S15" s="254"/>
      <c r="T15" s="254"/>
      <c r="U15" s="254"/>
    </row>
    <row r="16" spans="1:21" ht="14.25" customHeight="1">
      <c r="A16" s="1111" t="s">
        <v>215</v>
      </c>
      <c r="B16" s="273" t="s">
        <v>216</v>
      </c>
      <c r="C16" s="758"/>
      <c r="D16" s="30"/>
      <c r="E16" s="219" t="s">
        <v>1866</v>
      </c>
      <c r="F16" s="218" t="s">
        <v>1867</v>
      </c>
      <c r="G16" s="491" t="s">
        <v>1868</v>
      </c>
      <c r="H16" s="218" t="s">
        <v>1859</v>
      </c>
      <c r="I16" s="491" t="s">
        <v>1869</v>
      </c>
      <c r="J16" s="218" t="s">
        <v>1870</v>
      </c>
      <c r="K16" s="491" t="s">
        <v>1871</v>
      </c>
      <c r="L16" s="219" t="s">
        <v>556</v>
      </c>
      <c r="M16" s="491"/>
      <c r="N16" s="908"/>
      <c r="O16" s="254"/>
      <c r="P16" s="254"/>
      <c r="Q16" s="254"/>
      <c r="R16" s="254"/>
      <c r="S16" s="254"/>
      <c r="T16" s="254"/>
    </row>
    <row r="17" spans="1:20" ht="14.25" customHeight="1">
      <c r="A17" s="1111" t="s">
        <v>215</v>
      </c>
      <c r="B17" s="273" t="s">
        <v>217</v>
      </c>
      <c r="C17" s="758"/>
      <c r="D17" s="30"/>
      <c r="E17" s="219" t="s">
        <v>1867</v>
      </c>
      <c r="F17" s="218" t="s">
        <v>1867</v>
      </c>
      <c r="G17" s="491" t="s">
        <v>1872</v>
      </c>
      <c r="H17" s="218" t="s">
        <v>1867</v>
      </c>
      <c r="I17" s="491" t="s">
        <v>1873</v>
      </c>
      <c r="J17" s="218" t="s">
        <v>1874</v>
      </c>
      <c r="K17" s="491" t="s">
        <v>1859</v>
      </c>
      <c r="L17" s="219" t="s">
        <v>556</v>
      </c>
      <c r="M17" s="491"/>
      <c r="N17" s="908"/>
      <c r="O17" s="254"/>
      <c r="P17" s="254"/>
      <c r="Q17" s="254"/>
      <c r="R17" s="254"/>
      <c r="S17" s="254"/>
      <c r="T17" s="254"/>
    </row>
    <row r="18" spans="1:20" s="360" customFormat="1" ht="14.25" customHeight="1">
      <c r="A18" s="1111">
        <v>6</v>
      </c>
      <c r="B18" s="362"/>
      <c r="C18" s="197"/>
      <c r="D18" s="173"/>
      <c r="E18" s="561" t="s">
        <v>556</v>
      </c>
      <c r="F18" s="560" t="s">
        <v>556</v>
      </c>
      <c r="G18" s="611" t="s">
        <v>1894</v>
      </c>
      <c r="H18" s="560" t="s">
        <v>1866</v>
      </c>
      <c r="I18" s="611" t="s">
        <v>1859</v>
      </c>
      <c r="J18" s="560" t="s">
        <v>1895</v>
      </c>
      <c r="K18" s="611" t="s">
        <v>556</v>
      </c>
      <c r="L18" s="561" t="s">
        <v>556</v>
      </c>
      <c r="M18" s="491"/>
      <c r="N18" s="908"/>
      <c r="O18" s="254"/>
      <c r="P18" s="254"/>
      <c r="Q18" s="254"/>
      <c r="R18" s="254"/>
      <c r="S18" s="254"/>
      <c r="T18" s="254"/>
    </row>
    <row r="19" spans="1:20" ht="14.25" customHeight="1">
      <c r="A19" s="1111" t="s">
        <v>215</v>
      </c>
      <c r="B19" s="273" t="s">
        <v>554</v>
      </c>
      <c r="C19" s="758"/>
      <c r="D19" s="30"/>
      <c r="E19" s="219" t="s">
        <v>556</v>
      </c>
      <c r="F19" s="560" t="s">
        <v>556</v>
      </c>
      <c r="G19" s="491" t="s">
        <v>1875</v>
      </c>
      <c r="H19" s="218" t="s">
        <v>1876</v>
      </c>
      <c r="I19" s="491" t="s">
        <v>1867</v>
      </c>
      <c r="J19" s="218" t="s">
        <v>1877</v>
      </c>
      <c r="K19" s="491" t="s">
        <v>556</v>
      </c>
      <c r="L19" s="219" t="s">
        <v>556</v>
      </c>
      <c r="M19" s="491"/>
      <c r="N19" s="908"/>
      <c r="O19" s="254"/>
      <c r="P19" s="254"/>
      <c r="Q19" s="254"/>
      <c r="R19" s="254"/>
      <c r="S19" s="254"/>
      <c r="T19" s="254"/>
    </row>
    <row r="20" spans="1:20" ht="14.25" customHeight="1">
      <c r="A20" s="1111" t="s">
        <v>215</v>
      </c>
      <c r="B20" s="273" t="s">
        <v>555</v>
      </c>
      <c r="C20" s="758"/>
      <c r="D20" s="30"/>
      <c r="E20" s="219" t="s">
        <v>556</v>
      </c>
      <c r="F20" s="218" t="s">
        <v>556</v>
      </c>
      <c r="G20" s="491" t="s">
        <v>1878</v>
      </c>
      <c r="H20" s="218" t="s">
        <v>1873</v>
      </c>
      <c r="I20" s="491" t="s">
        <v>1859</v>
      </c>
      <c r="J20" s="218" t="s">
        <v>1879</v>
      </c>
      <c r="K20" s="491" t="s">
        <v>556</v>
      </c>
      <c r="L20" s="219" t="s">
        <v>556</v>
      </c>
      <c r="M20" s="491"/>
      <c r="N20" s="908"/>
      <c r="O20" s="254"/>
      <c r="P20" s="254"/>
      <c r="Q20" s="254"/>
      <c r="R20" s="254"/>
      <c r="S20" s="254"/>
      <c r="T20" s="254"/>
    </row>
    <row r="21" spans="1:20" s="360" customFormat="1" ht="14.25" customHeight="1">
      <c r="A21" s="1111">
        <v>7</v>
      </c>
      <c r="B21" s="362"/>
      <c r="C21" s="197"/>
      <c r="D21" s="173"/>
      <c r="E21" s="561" t="s">
        <v>1873</v>
      </c>
      <c r="F21" s="560" t="s">
        <v>1867</v>
      </c>
      <c r="G21" s="611" t="s">
        <v>1880</v>
      </c>
      <c r="H21" s="560" t="s">
        <v>1869</v>
      </c>
      <c r="I21" s="611" t="s">
        <v>1881</v>
      </c>
      <c r="J21" s="560" t="s">
        <v>1882</v>
      </c>
      <c r="K21" s="611" t="s">
        <v>1883</v>
      </c>
      <c r="L21" s="561" t="s">
        <v>1865</v>
      </c>
      <c r="M21" s="491"/>
      <c r="N21" s="908"/>
      <c r="O21" s="254"/>
      <c r="P21" s="254"/>
      <c r="Q21" s="254"/>
      <c r="R21" s="254"/>
      <c r="S21" s="254"/>
      <c r="T21" s="254"/>
    </row>
    <row r="22" spans="1:20" ht="14.25" customHeight="1">
      <c r="A22" s="1111" t="s">
        <v>215</v>
      </c>
      <c r="B22" s="273" t="s">
        <v>218</v>
      </c>
      <c r="C22" s="758"/>
      <c r="D22" s="30"/>
      <c r="E22" s="219" t="s">
        <v>1873</v>
      </c>
      <c r="F22" s="218" t="s">
        <v>1867</v>
      </c>
      <c r="G22" s="491" t="s">
        <v>1880</v>
      </c>
      <c r="H22" s="218" t="s">
        <v>1869</v>
      </c>
      <c r="I22" s="491" t="s">
        <v>1881</v>
      </c>
      <c r="J22" s="218" t="s">
        <v>1882</v>
      </c>
      <c r="K22" s="491" t="s">
        <v>1883</v>
      </c>
      <c r="L22" s="219" t="s">
        <v>1865</v>
      </c>
      <c r="M22" s="491"/>
      <c r="N22" s="908"/>
      <c r="O22" s="254"/>
      <c r="P22" s="254"/>
      <c r="Q22" s="254"/>
      <c r="R22" s="254"/>
      <c r="S22" s="254"/>
      <c r="T22" s="254"/>
    </row>
    <row r="23" spans="1:20" s="360" customFormat="1" ht="14.25" customHeight="1">
      <c r="A23" s="1111">
        <v>8</v>
      </c>
      <c r="B23" s="362"/>
      <c r="C23" s="197"/>
      <c r="D23" s="173"/>
      <c r="E23" s="561" t="s">
        <v>1859</v>
      </c>
      <c r="F23" s="560" t="s">
        <v>1867</v>
      </c>
      <c r="G23" s="611" t="s">
        <v>1896</v>
      </c>
      <c r="H23" s="560" t="s">
        <v>1873</v>
      </c>
      <c r="I23" s="611" t="s">
        <v>1859</v>
      </c>
      <c r="J23" s="560" t="s">
        <v>1897</v>
      </c>
      <c r="K23" s="611" t="s">
        <v>1898</v>
      </c>
      <c r="L23" s="561" t="s">
        <v>556</v>
      </c>
      <c r="M23" s="491"/>
      <c r="N23" s="908"/>
      <c r="O23" s="254"/>
      <c r="P23" s="254"/>
      <c r="Q23" s="254"/>
      <c r="R23" s="254"/>
      <c r="S23" s="254"/>
      <c r="T23" s="254"/>
    </row>
    <row r="24" spans="1:20" ht="14.25" customHeight="1">
      <c r="A24" s="1111" t="s">
        <v>215</v>
      </c>
      <c r="B24" s="273" t="s">
        <v>219</v>
      </c>
      <c r="C24" s="758"/>
      <c r="D24" s="30"/>
      <c r="E24" s="219" t="s">
        <v>1859</v>
      </c>
      <c r="F24" s="218" t="s">
        <v>1867</v>
      </c>
      <c r="G24" s="491" t="s">
        <v>1884</v>
      </c>
      <c r="H24" s="218" t="s">
        <v>1859</v>
      </c>
      <c r="I24" s="491" t="s">
        <v>1859</v>
      </c>
      <c r="J24" s="218" t="s">
        <v>1885</v>
      </c>
      <c r="K24" s="491" t="s">
        <v>1886</v>
      </c>
      <c r="L24" s="219" t="s">
        <v>556</v>
      </c>
      <c r="M24" s="491"/>
      <c r="N24" s="908"/>
      <c r="O24" s="254"/>
      <c r="P24" s="254"/>
      <c r="Q24" s="254"/>
      <c r="R24" s="254"/>
      <c r="S24" s="254"/>
      <c r="T24" s="254"/>
    </row>
    <row r="25" spans="1:20" ht="14.25" customHeight="1">
      <c r="A25" s="1111" t="s">
        <v>215</v>
      </c>
      <c r="B25" s="273" t="s">
        <v>220</v>
      </c>
      <c r="C25" s="758"/>
      <c r="D25" s="30"/>
      <c r="E25" s="219" t="s">
        <v>1867</v>
      </c>
      <c r="F25" s="218" t="s">
        <v>1867</v>
      </c>
      <c r="G25" s="491" t="s">
        <v>1670</v>
      </c>
      <c r="H25" s="218" t="s">
        <v>1859</v>
      </c>
      <c r="I25" s="491" t="s">
        <v>1867</v>
      </c>
      <c r="J25" s="218" t="s">
        <v>1887</v>
      </c>
      <c r="K25" s="491" t="s">
        <v>1888</v>
      </c>
      <c r="L25" s="219" t="s">
        <v>556</v>
      </c>
      <c r="M25" s="491"/>
      <c r="N25" s="908"/>
      <c r="O25" s="254"/>
      <c r="P25" s="254"/>
      <c r="Q25" s="254"/>
      <c r="R25" s="254"/>
      <c r="S25" s="254"/>
      <c r="T25" s="254"/>
    </row>
    <row r="26" spans="1:20" s="360" customFormat="1" ht="14.25" customHeight="1">
      <c r="A26" s="1111">
        <v>9</v>
      </c>
      <c r="B26" s="362"/>
      <c r="C26" s="197"/>
      <c r="D26" s="254"/>
      <c r="E26" s="561" t="s">
        <v>1867</v>
      </c>
      <c r="F26" s="560" t="s">
        <v>556</v>
      </c>
      <c r="G26" s="611" t="s">
        <v>1899</v>
      </c>
      <c r="H26" s="560" t="s">
        <v>556</v>
      </c>
      <c r="I26" s="611" t="s">
        <v>556</v>
      </c>
      <c r="J26" s="560" t="s">
        <v>1900</v>
      </c>
      <c r="K26" s="611" t="s">
        <v>1873</v>
      </c>
      <c r="L26" s="561" t="s">
        <v>556</v>
      </c>
      <c r="M26" s="491"/>
      <c r="N26" s="908"/>
      <c r="O26" s="254"/>
      <c r="P26" s="254"/>
      <c r="Q26" s="254"/>
      <c r="R26" s="254"/>
      <c r="S26" s="254"/>
      <c r="T26" s="254"/>
    </row>
    <row r="27" spans="1:20" ht="14.25" customHeight="1">
      <c r="A27" s="1111"/>
      <c r="B27" s="273" t="s">
        <v>640</v>
      </c>
      <c r="C27" s="758"/>
      <c r="D27" s="30"/>
      <c r="E27" s="219" t="s">
        <v>556</v>
      </c>
      <c r="F27" s="218" t="s">
        <v>556</v>
      </c>
      <c r="G27" s="491" t="s">
        <v>1866</v>
      </c>
      <c r="H27" s="218" t="s">
        <v>556</v>
      </c>
      <c r="I27" s="491" t="s">
        <v>556</v>
      </c>
      <c r="J27" s="218" t="s">
        <v>1866</v>
      </c>
      <c r="K27" s="491" t="s">
        <v>556</v>
      </c>
      <c r="L27" s="219" t="s">
        <v>556</v>
      </c>
      <c r="M27" s="491"/>
      <c r="N27" s="908"/>
      <c r="O27" s="254"/>
      <c r="P27" s="254"/>
      <c r="Q27" s="254"/>
      <c r="R27" s="254"/>
      <c r="S27" s="254"/>
      <c r="T27" s="254"/>
    </row>
    <row r="28" spans="1:20" ht="14.25" customHeight="1">
      <c r="A28" s="1111" t="s">
        <v>215</v>
      </c>
      <c r="B28" s="273" t="s">
        <v>641</v>
      </c>
      <c r="C28" s="758"/>
      <c r="D28" s="30"/>
      <c r="E28" s="219" t="s">
        <v>1867</v>
      </c>
      <c r="F28" s="218" t="s">
        <v>556</v>
      </c>
      <c r="G28" s="491" t="s">
        <v>1889</v>
      </c>
      <c r="H28" s="218" t="s">
        <v>556</v>
      </c>
      <c r="I28" s="491" t="s">
        <v>556</v>
      </c>
      <c r="J28" s="218" t="s">
        <v>1890</v>
      </c>
      <c r="K28" s="491" t="s">
        <v>1873</v>
      </c>
      <c r="L28" s="219" t="s">
        <v>556</v>
      </c>
      <c r="M28" s="491"/>
      <c r="N28" s="908"/>
      <c r="O28" s="254"/>
      <c r="P28" s="254"/>
      <c r="Q28" s="254"/>
      <c r="R28" s="254"/>
      <c r="S28" s="254"/>
      <c r="T28" s="254"/>
    </row>
    <row r="29" spans="1:20" s="360" customFormat="1" ht="14.25" customHeight="1">
      <c r="A29" s="1111" t="s">
        <v>215</v>
      </c>
      <c r="B29" s="362"/>
      <c r="C29" s="197"/>
      <c r="D29" s="175" t="s">
        <v>1043</v>
      </c>
      <c r="E29" s="561" t="s">
        <v>1914</v>
      </c>
      <c r="F29" s="560" t="s">
        <v>1915</v>
      </c>
      <c r="G29" s="611" t="s">
        <v>1916</v>
      </c>
      <c r="H29" s="560" t="s">
        <v>1917</v>
      </c>
      <c r="I29" s="611" t="s">
        <v>1918</v>
      </c>
      <c r="J29" s="560" t="s">
        <v>1919</v>
      </c>
      <c r="K29" s="612" t="s">
        <v>1920</v>
      </c>
      <c r="L29" s="561" t="s">
        <v>1921</v>
      </c>
      <c r="M29" s="491"/>
      <c r="N29" s="908"/>
      <c r="O29" s="254"/>
      <c r="P29" s="254"/>
      <c r="Q29" s="254"/>
      <c r="R29" s="254"/>
      <c r="S29" s="254"/>
      <c r="T29" s="254"/>
    </row>
    <row r="30" spans="1:20" s="360" customFormat="1" ht="14.25" customHeight="1">
      <c r="A30" s="1111"/>
      <c r="B30" s="362"/>
      <c r="C30" s="197"/>
      <c r="D30" s="322" t="s">
        <v>1042</v>
      </c>
      <c r="E30" s="561"/>
      <c r="F30" s="560"/>
      <c r="G30" s="611"/>
      <c r="H30" s="560"/>
      <c r="I30" s="611"/>
      <c r="J30" s="560"/>
      <c r="K30" s="612"/>
      <c r="L30" s="561"/>
      <c r="M30" s="491"/>
      <c r="N30" s="908"/>
      <c r="O30" s="254"/>
      <c r="P30" s="254"/>
      <c r="Q30" s="254"/>
      <c r="R30" s="254"/>
      <c r="S30" s="254"/>
      <c r="T30" s="254"/>
    </row>
    <row r="31" spans="1:20" s="360" customFormat="1" ht="14.25" customHeight="1">
      <c r="A31" s="1111">
        <v>10</v>
      </c>
      <c r="B31" s="362"/>
      <c r="C31" s="197"/>
      <c r="D31" s="173"/>
      <c r="E31" s="561" t="s">
        <v>1900</v>
      </c>
      <c r="F31" s="560" t="s">
        <v>1901</v>
      </c>
      <c r="G31" s="611" t="s">
        <v>1902</v>
      </c>
      <c r="H31" s="560" t="s">
        <v>1903</v>
      </c>
      <c r="I31" s="611" t="s">
        <v>1898</v>
      </c>
      <c r="J31" s="560" t="s">
        <v>1904</v>
      </c>
      <c r="K31" s="612" t="s">
        <v>1905</v>
      </c>
      <c r="L31" s="561" t="s">
        <v>1861</v>
      </c>
      <c r="M31" s="491"/>
      <c r="N31" s="908"/>
      <c r="O31" s="254"/>
      <c r="P31" s="254"/>
      <c r="Q31" s="254"/>
      <c r="R31" s="254"/>
      <c r="S31" s="254"/>
      <c r="T31" s="254"/>
    </row>
    <row r="32" spans="1:20" ht="14.25" customHeight="1">
      <c r="A32" s="1111" t="s">
        <v>215</v>
      </c>
      <c r="B32" s="273" t="s">
        <v>1</v>
      </c>
      <c r="C32" s="758"/>
      <c r="D32" s="30"/>
      <c r="E32" s="219" t="s">
        <v>1859</v>
      </c>
      <c r="F32" s="218" t="s">
        <v>1859</v>
      </c>
      <c r="G32" s="491" t="s">
        <v>1922</v>
      </c>
      <c r="H32" s="218" t="s">
        <v>1876</v>
      </c>
      <c r="I32" s="491" t="s">
        <v>1890</v>
      </c>
      <c r="J32" s="218" t="s">
        <v>1923</v>
      </c>
      <c r="K32" s="613" t="s">
        <v>1924</v>
      </c>
      <c r="L32" s="219" t="s">
        <v>1873</v>
      </c>
      <c r="M32" s="491"/>
      <c r="N32" s="908"/>
      <c r="O32" s="254"/>
      <c r="P32" s="254"/>
      <c r="Q32" s="254"/>
      <c r="R32" s="254"/>
      <c r="S32" s="254"/>
      <c r="T32" s="254"/>
    </row>
    <row r="33" spans="1:20" ht="14.25" customHeight="1">
      <c r="A33" s="1111" t="s">
        <v>215</v>
      </c>
      <c r="B33" s="273" t="s">
        <v>2</v>
      </c>
      <c r="C33" s="758"/>
      <c r="D33" s="30"/>
      <c r="E33" s="219" t="s">
        <v>1859</v>
      </c>
      <c r="F33" s="218" t="s">
        <v>1859</v>
      </c>
      <c r="G33" s="491" t="s">
        <v>1925</v>
      </c>
      <c r="H33" s="218" t="s">
        <v>1881</v>
      </c>
      <c r="I33" s="491" t="s">
        <v>1876</v>
      </c>
      <c r="J33" s="218" t="s">
        <v>1926</v>
      </c>
      <c r="K33" s="613" t="s">
        <v>1890</v>
      </c>
      <c r="L33" s="219" t="s">
        <v>1867</v>
      </c>
      <c r="M33" s="491"/>
      <c r="N33" s="908"/>
      <c r="O33" s="254"/>
      <c r="P33" s="254"/>
      <c r="Q33" s="254"/>
      <c r="R33" s="254"/>
      <c r="S33" s="254"/>
      <c r="T33" s="254"/>
    </row>
    <row r="34" spans="1:20" ht="14.25" customHeight="1">
      <c r="A34" s="1111" t="s">
        <v>215</v>
      </c>
      <c r="B34" s="273" t="s">
        <v>3</v>
      </c>
      <c r="C34" s="758"/>
      <c r="D34" s="30"/>
      <c r="E34" s="219" t="s">
        <v>1859</v>
      </c>
      <c r="F34" s="218" t="s">
        <v>1867</v>
      </c>
      <c r="G34" s="491" t="s">
        <v>1927</v>
      </c>
      <c r="H34" s="218" t="s">
        <v>1873</v>
      </c>
      <c r="I34" s="491" t="s">
        <v>1859</v>
      </c>
      <c r="J34" s="218" t="s">
        <v>1928</v>
      </c>
      <c r="K34" s="613" t="s">
        <v>1929</v>
      </c>
      <c r="L34" s="219" t="s">
        <v>556</v>
      </c>
      <c r="M34" s="491"/>
      <c r="N34" s="908"/>
      <c r="O34" s="254"/>
      <c r="P34" s="254"/>
      <c r="Q34" s="254"/>
      <c r="R34" s="254"/>
      <c r="S34" s="254"/>
      <c r="T34" s="254"/>
    </row>
    <row r="35" spans="1:20" ht="14.25" customHeight="1">
      <c r="A35" s="1111"/>
      <c r="B35" s="273" t="s">
        <v>4</v>
      </c>
      <c r="C35" s="758"/>
      <c r="D35" s="30"/>
      <c r="E35" s="219" t="s">
        <v>1869</v>
      </c>
      <c r="F35" s="218" t="s">
        <v>1873</v>
      </c>
      <c r="G35" s="491" t="s">
        <v>1930</v>
      </c>
      <c r="H35" s="218" t="s">
        <v>1901</v>
      </c>
      <c r="I35" s="491" t="s">
        <v>1888</v>
      </c>
      <c r="J35" s="218" t="s">
        <v>1931</v>
      </c>
      <c r="K35" s="613" t="s">
        <v>1908</v>
      </c>
      <c r="L35" s="219" t="s">
        <v>1859</v>
      </c>
      <c r="M35" s="491"/>
      <c r="N35" s="908"/>
      <c r="O35" s="254"/>
      <c r="P35" s="254"/>
      <c r="Q35" s="254"/>
      <c r="R35" s="254"/>
      <c r="S35" s="254"/>
      <c r="T35" s="254"/>
    </row>
    <row r="36" spans="1:20" ht="14.25" customHeight="1">
      <c r="A36" s="1111"/>
      <c r="B36" s="273" t="s">
        <v>642</v>
      </c>
      <c r="C36" s="758"/>
      <c r="D36" s="30"/>
      <c r="E36" s="219" t="s">
        <v>1859</v>
      </c>
      <c r="F36" s="218" t="s">
        <v>1867</v>
      </c>
      <c r="G36" s="491" t="s">
        <v>1932</v>
      </c>
      <c r="H36" s="218" t="s">
        <v>1859</v>
      </c>
      <c r="I36" s="491" t="s">
        <v>1859</v>
      </c>
      <c r="J36" s="218" t="s">
        <v>1933</v>
      </c>
      <c r="K36" s="613" t="s">
        <v>1888</v>
      </c>
      <c r="L36" s="219" t="s">
        <v>556</v>
      </c>
      <c r="M36" s="491"/>
      <c r="N36" s="908"/>
      <c r="O36" s="254"/>
      <c r="P36" s="254"/>
      <c r="Q36" s="254"/>
      <c r="R36" s="254"/>
      <c r="S36" s="254"/>
      <c r="T36" s="254"/>
    </row>
    <row r="37" spans="1:20" ht="14.25" customHeight="1">
      <c r="A37" s="1111"/>
      <c r="B37" s="273" t="s">
        <v>643</v>
      </c>
      <c r="C37" s="758"/>
      <c r="D37" s="30"/>
      <c r="E37" s="219" t="s">
        <v>1859</v>
      </c>
      <c r="F37" s="218" t="s">
        <v>1859</v>
      </c>
      <c r="G37" s="491" t="s">
        <v>1934</v>
      </c>
      <c r="H37" s="218" t="s">
        <v>1867</v>
      </c>
      <c r="I37" s="491" t="s">
        <v>1867</v>
      </c>
      <c r="J37" s="218" t="s">
        <v>1935</v>
      </c>
      <c r="K37" s="613" t="s">
        <v>1867</v>
      </c>
      <c r="L37" s="219" t="s">
        <v>556</v>
      </c>
      <c r="M37" s="491"/>
      <c r="N37" s="908"/>
      <c r="O37" s="254"/>
      <c r="P37" s="254"/>
      <c r="Q37" s="254"/>
      <c r="R37" s="254"/>
      <c r="S37" s="254"/>
      <c r="T37" s="254"/>
    </row>
    <row r="38" spans="1:20" ht="14.25" customHeight="1">
      <c r="A38" s="1111"/>
      <c r="B38" s="273" t="s">
        <v>5</v>
      </c>
      <c r="C38" s="758"/>
      <c r="D38" s="30"/>
      <c r="E38" s="219" t="s">
        <v>1929</v>
      </c>
      <c r="F38" s="218" t="s">
        <v>1881</v>
      </c>
      <c r="G38" s="491" t="s">
        <v>1936</v>
      </c>
      <c r="H38" s="218" t="s">
        <v>1937</v>
      </c>
      <c r="I38" s="491" t="s">
        <v>1938</v>
      </c>
      <c r="J38" s="218" t="s">
        <v>1939</v>
      </c>
      <c r="K38" s="613" t="s">
        <v>1940</v>
      </c>
      <c r="L38" s="219" t="s">
        <v>1901</v>
      </c>
      <c r="M38" s="491"/>
      <c r="N38" s="908"/>
      <c r="O38" s="254"/>
      <c r="P38" s="254"/>
      <c r="Q38" s="254"/>
      <c r="R38" s="254"/>
      <c r="S38" s="254"/>
      <c r="T38" s="254"/>
    </row>
    <row r="39" spans="1:20" ht="14.25" customHeight="1">
      <c r="A39" s="1111"/>
      <c r="B39" s="273" t="s">
        <v>644</v>
      </c>
      <c r="C39" s="758"/>
      <c r="D39" s="30"/>
      <c r="E39" s="219" t="s">
        <v>1867</v>
      </c>
      <c r="F39" s="218" t="s">
        <v>1867</v>
      </c>
      <c r="G39" s="491" t="s">
        <v>1941</v>
      </c>
      <c r="H39" s="218" t="s">
        <v>1881</v>
      </c>
      <c r="I39" s="491" t="s">
        <v>1873</v>
      </c>
      <c r="J39" s="218" t="s">
        <v>1942</v>
      </c>
      <c r="K39" s="613" t="s">
        <v>1873</v>
      </c>
      <c r="L39" s="219" t="s">
        <v>1867</v>
      </c>
      <c r="M39" s="491"/>
      <c r="N39" s="908"/>
      <c r="O39" s="254"/>
      <c r="P39" s="254"/>
      <c r="Q39" s="254"/>
      <c r="R39" s="254"/>
      <c r="S39" s="254"/>
      <c r="T39" s="254"/>
    </row>
    <row r="40" spans="1:20" s="360" customFormat="1" ht="14.25" customHeight="1">
      <c r="A40" s="1111">
        <v>11</v>
      </c>
      <c r="B40" s="362"/>
      <c r="C40" s="197"/>
      <c r="D40" s="173"/>
      <c r="E40" s="561" t="s">
        <v>1859</v>
      </c>
      <c r="F40" s="560" t="s">
        <v>1867</v>
      </c>
      <c r="G40" s="611" t="s">
        <v>1906</v>
      </c>
      <c r="H40" s="560" t="s">
        <v>1873</v>
      </c>
      <c r="I40" s="611" t="s">
        <v>1869</v>
      </c>
      <c r="J40" s="560" t="s">
        <v>1907</v>
      </c>
      <c r="K40" s="612" t="s">
        <v>1908</v>
      </c>
      <c r="L40" s="561" t="s">
        <v>1909</v>
      </c>
      <c r="M40" s="491"/>
      <c r="N40" s="908"/>
      <c r="O40" s="254"/>
      <c r="P40" s="254"/>
      <c r="Q40" s="254"/>
      <c r="R40" s="254"/>
      <c r="S40" s="254"/>
      <c r="T40" s="254"/>
    </row>
    <row r="41" spans="1:20" ht="14.25" customHeight="1">
      <c r="A41" s="1111"/>
      <c r="B41" s="273" t="s">
        <v>6</v>
      </c>
      <c r="C41" s="758"/>
      <c r="D41" s="30"/>
      <c r="E41" s="219" t="s">
        <v>1859</v>
      </c>
      <c r="F41" s="218" t="s">
        <v>1867</v>
      </c>
      <c r="G41" s="491" t="s">
        <v>1906</v>
      </c>
      <c r="H41" s="218" t="s">
        <v>1873</v>
      </c>
      <c r="I41" s="491" t="s">
        <v>1869</v>
      </c>
      <c r="J41" s="218" t="s">
        <v>1907</v>
      </c>
      <c r="K41" s="613" t="s">
        <v>1908</v>
      </c>
      <c r="L41" s="219" t="s">
        <v>1909</v>
      </c>
      <c r="M41" s="491"/>
      <c r="N41" s="908"/>
      <c r="O41" s="254"/>
      <c r="P41" s="254"/>
      <c r="Q41" s="254"/>
      <c r="R41" s="254"/>
      <c r="S41" s="254"/>
      <c r="T41" s="254"/>
    </row>
    <row r="42" spans="1:20" s="360" customFormat="1" ht="14.25" customHeight="1">
      <c r="A42" s="1111">
        <v>12</v>
      </c>
      <c r="B42" s="362"/>
      <c r="C42" s="197"/>
      <c r="D42" s="173"/>
      <c r="E42" s="561" t="s">
        <v>1867</v>
      </c>
      <c r="F42" s="560" t="s">
        <v>1867</v>
      </c>
      <c r="G42" s="611" t="s">
        <v>1910</v>
      </c>
      <c r="H42" s="560" t="s">
        <v>1867</v>
      </c>
      <c r="I42" s="611" t="s">
        <v>1867</v>
      </c>
      <c r="J42" s="560" t="s">
        <v>1910</v>
      </c>
      <c r="K42" s="612" t="s">
        <v>1911</v>
      </c>
      <c r="L42" s="561" t="s">
        <v>556</v>
      </c>
      <c r="M42" s="491"/>
      <c r="N42" s="908"/>
      <c r="O42" s="254"/>
      <c r="P42" s="254"/>
      <c r="Q42" s="254"/>
      <c r="R42" s="254"/>
      <c r="S42" s="254"/>
      <c r="T42" s="254"/>
    </row>
    <row r="43" spans="1:20" ht="14.25" customHeight="1">
      <c r="A43" s="1111"/>
      <c r="B43" s="273" t="s">
        <v>645</v>
      </c>
      <c r="C43" s="758"/>
      <c r="D43" s="30"/>
      <c r="E43" s="219" t="s">
        <v>1867</v>
      </c>
      <c r="F43" s="218" t="s">
        <v>1867</v>
      </c>
      <c r="G43" s="491" t="s">
        <v>1910</v>
      </c>
      <c r="H43" s="218" t="s">
        <v>1867</v>
      </c>
      <c r="I43" s="491" t="s">
        <v>1867</v>
      </c>
      <c r="J43" s="218" t="s">
        <v>1910</v>
      </c>
      <c r="K43" s="613" t="s">
        <v>1911</v>
      </c>
      <c r="L43" s="219" t="s">
        <v>556</v>
      </c>
      <c r="M43" s="491"/>
      <c r="N43" s="908"/>
      <c r="O43" s="254"/>
      <c r="P43" s="254"/>
      <c r="Q43" s="254"/>
      <c r="R43" s="254"/>
      <c r="S43" s="254"/>
      <c r="T43" s="254"/>
    </row>
    <row r="44" spans="1:20" s="360" customFormat="1" ht="14.25" customHeight="1">
      <c r="A44" s="1111">
        <v>13</v>
      </c>
      <c r="B44" s="362"/>
      <c r="C44" s="197"/>
      <c r="D44" s="173"/>
      <c r="E44" s="561" t="s">
        <v>1867</v>
      </c>
      <c r="F44" s="560" t="s">
        <v>1867</v>
      </c>
      <c r="G44" s="611" t="s">
        <v>1912</v>
      </c>
      <c r="H44" s="560" t="s">
        <v>1867</v>
      </c>
      <c r="I44" s="611" t="s">
        <v>1867</v>
      </c>
      <c r="J44" s="560" t="s">
        <v>1913</v>
      </c>
      <c r="K44" s="612" t="s">
        <v>1859</v>
      </c>
      <c r="L44" s="561" t="s">
        <v>1867</v>
      </c>
      <c r="M44" s="491"/>
      <c r="N44" s="908"/>
      <c r="O44" s="254"/>
      <c r="P44" s="254"/>
      <c r="Q44" s="254"/>
      <c r="R44" s="254"/>
      <c r="S44" s="254"/>
      <c r="T44" s="254"/>
    </row>
    <row r="45" spans="1:20" ht="14.25" customHeight="1">
      <c r="A45" s="1111"/>
      <c r="B45" s="273" t="s">
        <v>7</v>
      </c>
      <c r="C45" s="758"/>
      <c r="D45" s="30"/>
      <c r="E45" s="219" t="s">
        <v>1867</v>
      </c>
      <c r="F45" s="218" t="s">
        <v>1867</v>
      </c>
      <c r="G45" s="491" t="s">
        <v>1943</v>
      </c>
      <c r="H45" s="218" t="s">
        <v>1867</v>
      </c>
      <c r="I45" s="491" t="s">
        <v>1867</v>
      </c>
      <c r="J45" s="218" t="s">
        <v>1886</v>
      </c>
      <c r="K45" s="613" t="s">
        <v>1859</v>
      </c>
      <c r="L45" s="219" t="s">
        <v>556</v>
      </c>
      <c r="M45" s="491"/>
      <c r="N45" s="908"/>
      <c r="O45" s="254"/>
      <c r="P45" s="254"/>
      <c r="Q45" s="254"/>
      <c r="R45" s="254"/>
      <c r="S45" s="254"/>
      <c r="T45" s="254"/>
    </row>
    <row r="46" spans="1:20" ht="14.25" customHeight="1">
      <c r="A46" s="1111"/>
      <c r="B46" s="273" t="s">
        <v>646</v>
      </c>
      <c r="C46" s="758"/>
      <c r="D46" s="30"/>
      <c r="E46" s="219" t="s">
        <v>556</v>
      </c>
      <c r="F46" s="218" t="s">
        <v>556</v>
      </c>
      <c r="G46" s="491" t="s">
        <v>1944</v>
      </c>
      <c r="H46" s="219" t="s">
        <v>556</v>
      </c>
      <c r="I46" s="219" t="s">
        <v>556</v>
      </c>
      <c r="J46" s="218" t="s">
        <v>1944</v>
      </c>
      <c r="K46" s="219" t="s">
        <v>556</v>
      </c>
      <c r="L46" s="219" t="s">
        <v>556</v>
      </c>
      <c r="M46" s="491"/>
      <c r="N46" s="908"/>
      <c r="O46" s="254"/>
      <c r="P46" s="254"/>
      <c r="Q46" s="254"/>
      <c r="R46" s="254"/>
      <c r="S46" s="254"/>
      <c r="T46" s="254"/>
    </row>
    <row r="47" spans="1:20" ht="14.25" customHeight="1">
      <c r="A47" s="1111"/>
      <c r="B47" s="273" t="s">
        <v>647</v>
      </c>
      <c r="C47" s="758"/>
      <c r="D47" s="30"/>
      <c r="E47" s="219" t="s">
        <v>1867</v>
      </c>
      <c r="F47" s="218" t="s">
        <v>556</v>
      </c>
      <c r="G47" s="491" t="s">
        <v>1945</v>
      </c>
      <c r="H47" s="218" t="s">
        <v>1867</v>
      </c>
      <c r="I47" s="491" t="s">
        <v>1867</v>
      </c>
      <c r="J47" s="218" t="s">
        <v>1945</v>
      </c>
      <c r="K47" s="613" t="s">
        <v>1867</v>
      </c>
      <c r="L47" s="219" t="s">
        <v>1867</v>
      </c>
      <c r="M47" s="491"/>
      <c r="N47" s="908"/>
      <c r="O47" s="254"/>
      <c r="P47" s="254"/>
      <c r="Q47" s="254"/>
      <c r="R47" s="254"/>
      <c r="S47" s="254"/>
      <c r="T47" s="254"/>
    </row>
    <row r="48" spans="1:20" s="360" customFormat="1" ht="14.25" customHeight="1">
      <c r="A48" s="1111">
        <v>15</v>
      </c>
      <c r="B48" s="362"/>
      <c r="C48" s="197"/>
      <c r="D48" s="173"/>
      <c r="E48" s="561" t="s">
        <v>1867</v>
      </c>
      <c r="F48" s="560" t="s">
        <v>1867</v>
      </c>
      <c r="G48" s="611" t="s">
        <v>2012</v>
      </c>
      <c r="H48" s="560" t="s">
        <v>1867</v>
      </c>
      <c r="I48" s="611" t="s">
        <v>1867</v>
      </c>
      <c r="J48" s="560" t="s">
        <v>2060</v>
      </c>
      <c r="K48" s="561" t="s">
        <v>556</v>
      </c>
      <c r="L48" s="561" t="s">
        <v>1867</v>
      </c>
      <c r="M48" s="491"/>
      <c r="N48" s="908"/>
      <c r="O48" s="254"/>
      <c r="P48" s="254"/>
      <c r="Q48" s="254"/>
      <c r="R48" s="254"/>
      <c r="S48" s="254"/>
      <c r="T48" s="254"/>
    </row>
    <row r="49" spans="1:20" ht="14.25" customHeight="1">
      <c r="A49" s="1111"/>
      <c r="B49" s="273" t="s">
        <v>8</v>
      </c>
      <c r="C49" s="758"/>
      <c r="D49" s="30"/>
      <c r="E49" s="219" t="s">
        <v>556</v>
      </c>
      <c r="F49" s="218" t="s">
        <v>556</v>
      </c>
      <c r="G49" s="491" t="s">
        <v>1946</v>
      </c>
      <c r="H49" s="218" t="s">
        <v>1867</v>
      </c>
      <c r="I49" s="491" t="s">
        <v>1867</v>
      </c>
      <c r="J49" s="218" t="s">
        <v>1946</v>
      </c>
      <c r="K49" s="219" t="s">
        <v>556</v>
      </c>
      <c r="L49" s="219" t="s">
        <v>556</v>
      </c>
      <c r="M49" s="491"/>
      <c r="N49" s="908"/>
      <c r="O49" s="254"/>
      <c r="P49" s="254"/>
      <c r="Q49" s="254"/>
      <c r="R49" s="254"/>
      <c r="S49" s="254"/>
      <c r="T49" s="254"/>
    </row>
    <row r="50" spans="1:20" ht="14.25" customHeight="1">
      <c r="A50" s="1111"/>
      <c r="B50" s="273" t="s">
        <v>9</v>
      </c>
      <c r="C50" s="758"/>
      <c r="D50" s="30"/>
      <c r="E50" s="219" t="s">
        <v>1867</v>
      </c>
      <c r="F50" s="218" t="s">
        <v>1867</v>
      </c>
      <c r="G50" s="491" t="s">
        <v>1862</v>
      </c>
      <c r="H50" s="218" t="s">
        <v>1867</v>
      </c>
      <c r="I50" s="491" t="s">
        <v>1867</v>
      </c>
      <c r="J50" s="218" t="s">
        <v>1888</v>
      </c>
      <c r="K50" s="219" t="s">
        <v>556</v>
      </c>
      <c r="L50" s="219" t="s">
        <v>1867</v>
      </c>
      <c r="M50" s="491"/>
      <c r="N50" s="908"/>
      <c r="O50" s="254"/>
      <c r="P50" s="254"/>
      <c r="Q50" s="254"/>
      <c r="R50" s="254"/>
      <c r="S50" s="254"/>
      <c r="T50" s="254"/>
    </row>
    <row r="51" spans="1:20" s="360" customFormat="1" ht="14.25" customHeight="1">
      <c r="A51" s="1111">
        <v>16</v>
      </c>
      <c r="B51" s="362"/>
      <c r="C51" s="197"/>
      <c r="D51" s="173"/>
      <c r="E51" s="561" t="s">
        <v>1862</v>
      </c>
      <c r="F51" s="560" t="s">
        <v>1876</v>
      </c>
      <c r="G51" s="611" t="s">
        <v>2079</v>
      </c>
      <c r="H51" s="560" t="s">
        <v>1929</v>
      </c>
      <c r="I51" s="611" t="s">
        <v>2080</v>
      </c>
      <c r="J51" s="560" t="s">
        <v>2081</v>
      </c>
      <c r="K51" s="612" t="s">
        <v>2082</v>
      </c>
      <c r="L51" s="561" t="s">
        <v>2083</v>
      </c>
      <c r="M51" s="491"/>
      <c r="N51" s="908"/>
      <c r="O51" s="254"/>
      <c r="P51" s="254"/>
      <c r="Q51" s="254"/>
      <c r="R51" s="254"/>
      <c r="S51" s="254"/>
      <c r="T51" s="254"/>
    </row>
    <row r="52" spans="1:20" ht="14.25" customHeight="1">
      <c r="A52" s="1111"/>
      <c r="B52" s="273" t="s">
        <v>648</v>
      </c>
      <c r="C52" s="758"/>
      <c r="D52" s="30"/>
      <c r="E52" s="219" t="s">
        <v>1867</v>
      </c>
      <c r="F52" s="218" t="s">
        <v>1867</v>
      </c>
      <c r="G52" s="491" t="s">
        <v>1947</v>
      </c>
      <c r="H52" s="218" t="s">
        <v>1867</v>
      </c>
      <c r="I52" s="491" t="s">
        <v>1873</v>
      </c>
      <c r="J52" s="218" t="s">
        <v>1948</v>
      </c>
      <c r="K52" s="613" t="s">
        <v>1949</v>
      </c>
      <c r="L52" s="219" t="s">
        <v>1867</v>
      </c>
      <c r="M52" s="491"/>
      <c r="N52" s="908"/>
      <c r="O52" s="254"/>
      <c r="P52" s="254"/>
      <c r="Q52" s="254"/>
      <c r="R52" s="254"/>
      <c r="S52" s="254"/>
      <c r="T52" s="254"/>
    </row>
    <row r="53" spans="1:20" ht="14.25" customHeight="1">
      <c r="A53" s="1111"/>
      <c r="B53" s="273" t="s">
        <v>10</v>
      </c>
      <c r="C53" s="758"/>
      <c r="D53" s="30"/>
      <c r="E53" s="219" t="s">
        <v>1888</v>
      </c>
      <c r="F53" s="218" t="s">
        <v>1876</v>
      </c>
      <c r="G53" s="491" t="s">
        <v>1950</v>
      </c>
      <c r="H53" s="218" t="s">
        <v>1929</v>
      </c>
      <c r="I53" s="491" t="s">
        <v>1951</v>
      </c>
      <c r="J53" s="218" t="s">
        <v>1952</v>
      </c>
      <c r="K53" s="613" t="s">
        <v>1953</v>
      </c>
      <c r="L53" s="219" t="s">
        <v>1954</v>
      </c>
      <c r="M53" s="491"/>
      <c r="N53" s="908"/>
      <c r="O53" s="254"/>
      <c r="P53" s="254"/>
      <c r="Q53" s="254"/>
      <c r="R53" s="254"/>
      <c r="S53" s="254"/>
      <c r="T53" s="254"/>
    </row>
    <row r="54" spans="1:20" s="360" customFormat="1" ht="14.25" customHeight="1">
      <c r="A54" s="1111">
        <v>17</v>
      </c>
      <c r="B54" s="362"/>
      <c r="C54" s="197"/>
      <c r="D54" s="173"/>
      <c r="E54" s="561" t="s">
        <v>1876</v>
      </c>
      <c r="F54" s="560" t="s">
        <v>1859</v>
      </c>
      <c r="G54" s="611" t="s">
        <v>2084</v>
      </c>
      <c r="H54" s="560" t="s">
        <v>1961</v>
      </c>
      <c r="I54" s="611" t="s">
        <v>2005</v>
      </c>
      <c r="J54" s="560" t="s">
        <v>2085</v>
      </c>
      <c r="K54" s="612" t="s">
        <v>2086</v>
      </c>
      <c r="L54" s="561" t="s">
        <v>1966</v>
      </c>
      <c r="M54" s="491"/>
      <c r="N54" s="908"/>
      <c r="O54" s="254"/>
      <c r="P54" s="254"/>
      <c r="Q54" s="254"/>
      <c r="R54" s="254"/>
      <c r="S54" s="254"/>
      <c r="T54" s="254"/>
    </row>
    <row r="55" spans="1:20" ht="14.25" customHeight="1">
      <c r="A55" s="1111"/>
      <c r="B55" s="273" t="s">
        <v>11</v>
      </c>
      <c r="C55" s="758"/>
      <c r="D55" s="30"/>
      <c r="E55" s="219" t="s">
        <v>1869</v>
      </c>
      <c r="F55" s="218" t="s">
        <v>1859</v>
      </c>
      <c r="G55" s="491" t="s">
        <v>1955</v>
      </c>
      <c r="H55" s="218" t="s">
        <v>1858</v>
      </c>
      <c r="I55" s="491" t="s">
        <v>1956</v>
      </c>
      <c r="J55" s="218" t="s">
        <v>1957</v>
      </c>
      <c r="K55" s="613" t="s">
        <v>1958</v>
      </c>
      <c r="L55" s="219" t="s">
        <v>1924</v>
      </c>
      <c r="M55" s="491"/>
      <c r="N55" s="908"/>
      <c r="O55" s="254"/>
      <c r="P55" s="254"/>
      <c r="Q55" s="254"/>
      <c r="R55" s="254"/>
      <c r="S55" s="254"/>
      <c r="T55" s="254"/>
    </row>
    <row r="56" spans="1:20" ht="14.25" customHeight="1">
      <c r="A56" s="1111"/>
      <c r="B56" s="273" t="s">
        <v>12</v>
      </c>
      <c r="C56" s="758"/>
      <c r="D56" s="30"/>
      <c r="E56" s="219" t="s">
        <v>1859</v>
      </c>
      <c r="F56" s="218" t="s">
        <v>1867</v>
      </c>
      <c r="G56" s="491" t="s">
        <v>1959</v>
      </c>
      <c r="H56" s="218" t="s">
        <v>1881</v>
      </c>
      <c r="I56" s="491" t="s">
        <v>1881</v>
      </c>
      <c r="J56" s="218" t="s">
        <v>1960</v>
      </c>
      <c r="K56" s="613" t="s">
        <v>1961</v>
      </c>
      <c r="L56" s="219" t="s">
        <v>1862</v>
      </c>
      <c r="M56" s="491"/>
      <c r="N56" s="908"/>
      <c r="O56" s="254"/>
      <c r="P56" s="254"/>
      <c r="Q56" s="254"/>
      <c r="R56" s="254"/>
      <c r="S56" s="254"/>
      <c r="T56" s="254"/>
    </row>
    <row r="57" spans="1:20" s="360" customFormat="1" ht="14.25" customHeight="1">
      <c r="A57" s="1111">
        <v>18</v>
      </c>
      <c r="B57" s="362"/>
      <c r="C57" s="197"/>
      <c r="D57" s="173"/>
      <c r="E57" s="561" t="s">
        <v>1867</v>
      </c>
      <c r="F57" s="560" t="s">
        <v>1867</v>
      </c>
      <c r="G57" s="611" t="s">
        <v>1962</v>
      </c>
      <c r="H57" s="560" t="s">
        <v>556</v>
      </c>
      <c r="I57" s="560" t="s">
        <v>1867</v>
      </c>
      <c r="J57" s="560" t="s">
        <v>1963</v>
      </c>
      <c r="K57" s="612" t="s">
        <v>1964</v>
      </c>
      <c r="L57" s="561" t="s">
        <v>1866</v>
      </c>
      <c r="M57" s="491"/>
      <c r="N57" s="908"/>
      <c r="O57" s="254"/>
      <c r="P57" s="254"/>
      <c r="Q57" s="254"/>
      <c r="R57" s="254"/>
      <c r="S57" s="254"/>
      <c r="T57" s="254"/>
    </row>
    <row r="58" spans="1:20" ht="14.25" customHeight="1">
      <c r="A58" s="1111"/>
      <c r="B58" s="273" t="s">
        <v>649</v>
      </c>
      <c r="C58" s="758"/>
      <c r="D58" s="30"/>
      <c r="E58" s="219" t="s">
        <v>1867</v>
      </c>
      <c r="F58" s="218" t="s">
        <v>1867</v>
      </c>
      <c r="G58" s="491" t="s">
        <v>1962</v>
      </c>
      <c r="H58" s="219" t="s">
        <v>556</v>
      </c>
      <c r="I58" s="219" t="s">
        <v>1867</v>
      </c>
      <c r="J58" s="218" t="s">
        <v>1963</v>
      </c>
      <c r="K58" s="613" t="s">
        <v>1964</v>
      </c>
      <c r="L58" s="219" t="s">
        <v>1866</v>
      </c>
      <c r="M58" s="491"/>
      <c r="N58" s="908"/>
      <c r="O58" s="254"/>
      <c r="P58" s="254"/>
      <c r="Q58" s="254"/>
      <c r="R58" s="254"/>
      <c r="S58" s="254"/>
      <c r="T58" s="254"/>
    </row>
    <row r="59" spans="1:20" s="360" customFormat="1" ht="14.25" customHeight="1">
      <c r="A59" s="1111">
        <v>19</v>
      </c>
      <c r="B59" s="362"/>
      <c r="C59" s="197"/>
      <c r="D59" s="173"/>
      <c r="E59" s="561" t="s">
        <v>1866</v>
      </c>
      <c r="F59" s="560" t="s">
        <v>1881</v>
      </c>
      <c r="G59" s="611" t="s">
        <v>2087</v>
      </c>
      <c r="H59" s="560" t="s">
        <v>2088</v>
      </c>
      <c r="I59" s="611" t="s">
        <v>1898</v>
      </c>
      <c r="J59" s="560" t="s">
        <v>2089</v>
      </c>
      <c r="K59" s="612" t="s">
        <v>2090</v>
      </c>
      <c r="L59" s="561" t="s">
        <v>2091</v>
      </c>
      <c r="M59" s="491"/>
      <c r="N59" s="908"/>
      <c r="O59" s="254"/>
      <c r="P59" s="254"/>
      <c r="Q59" s="254"/>
      <c r="R59" s="254"/>
      <c r="S59" s="254"/>
      <c r="T59" s="254"/>
    </row>
    <row r="60" spans="1:20" ht="14.25" customHeight="1">
      <c r="A60" s="1111"/>
      <c r="B60" s="273" t="s">
        <v>13</v>
      </c>
      <c r="C60" s="758"/>
      <c r="D60" s="30"/>
      <c r="E60" s="219" t="s">
        <v>1876</v>
      </c>
      <c r="F60" s="218" t="s">
        <v>1873</v>
      </c>
      <c r="G60" s="491" t="s">
        <v>1965</v>
      </c>
      <c r="H60" s="218" t="s">
        <v>1966</v>
      </c>
      <c r="I60" s="491" t="s">
        <v>1967</v>
      </c>
      <c r="J60" s="218" t="s">
        <v>1968</v>
      </c>
      <c r="K60" s="613" t="s">
        <v>1969</v>
      </c>
      <c r="L60" s="219" t="s">
        <v>1970</v>
      </c>
      <c r="M60" s="491"/>
      <c r="N60" s="908"/>
      <c r="O60" s="254"/>
      <c r="P60" s="254"/>
      <c r="Q60" s="254"/>
      <c r="R60" s="254"/>
      <c r="S60" s="254"/>
      <c r="T60" s="254"/>
    </row>
    <row r="61" spans="1:20" ht="14.25" customHeight="1">
      <c r="A61" s="1111"/>
      <c r="B61" s="273" t="s">
        <v>14</v>
      </c>
      <c r="C61" s="758"/>
      <c r="D61" s="30"/>
      <c r="E61" s="219" t="s">
        <v>1869</v>
      </c>
      <c r="F61" s="218" t="s">
        <v>1873</v>
      </c>
      <c r="G61" s="491" t="s">
        <v>1971</v>
      </c>
      <c r="H61" s="218" t="s">
        <v>1972</v>
      </c>
      <c r="I61" s="491" t="s">
        <v>1973</v>
      </c>
      <c r="J61" s="218" t="s">
        <v>1974</v>
      </c>
      <c r="K61" s="613" t="s">
        <v>1949</v>
      </c>
      <c r="L61" s="219" t="s">
        <v>1975</v>
      </c>
      <c r="M61" s="491"/>
      <c r="N61" s="908"/>
      <c r="O61" s="254"/>
      <c r="P61" s="254"/>
      <c r="Q61" s="254"/>
      <c r="R61" s="254"/>
      <c r="S61" s="254"/>
      <c r="T61" s="254"/>
    </row>
    <row r="62" spans="1:20" s="360" customFormat="1" ht="14.25" customHeight="1">
      <c r="A62" s="1111">
        <v>20</v>
      </c>
      <c r="B62" s="362"/>
      <c r="C62" s="197"/>
      <c r="D62" s="173"/>
      <c r="E62" s="561" t="s">
        <v>2000</v>
      </c>
      <c r="F62" s="560" t="s">
        <v>1876</v>
      </c>
      <c r="G62" s="611" t="s">
        <v>2092</v>
      </c>
      <c r="H62" s="560" t="s">
        <v>2093</v>
      </c>
      <c r="I62" s="611" t="s">
        <v>2062</v>
      </c>
      <c r="J62" s="560" t="s">
        <v>2094</v>
      </c>
      <c r="K62" s="612" t="s">
        <v>2095</v>
      </c>
      <c r="L62" s="561" t="s">
        <v>2096</v>
      </c>
      <c r="M62" s="491"/>
      <c r="N62" s="908"/>
      <c r="O62" s="254"/>
      <c r="P62" s="254"/>
      <c r="Q62" s="254"/>
      <c r="R62" s="254"/>
      <c r="S62" s="254"/>
      <c r="T62" s="254"/>
    </row>
    <row r="63" spans="1:20" ht="14.25" customHeight="1">
      <c r="A63" s="1111"/>
      <c r="B63" s="273" t="s">
        <v>62</v>
      </c>
      <c r="C63" s="758"/>
      <c r="D63" s="30"/>
      <c r="E63" s="219" t="s">
        <v>1976</v>
      </c>
      <c r="F63" s="218" t="s">
        <v>1881</v>
      </c>
      <c r="G63" s="491" t="s">
        <v>1977</v>
      </c>
      <c r="H63" s="218" t="s">
        <v>1978</v>
      </c>
      <c r="I63" s="491" t="s">
        <v>1979</v>
      </c>
      <c r="J63" s="218" t="s">
        <v>1980</v>
      </c>
      <c r="K63" s="613" t="s">
        <v>1981</v>
      </c>
      <c r="L63" s="219" t="s">
        <v>1982</v>
      </c>
      <c r="M63" s="491"/>
      <c r="N63" s="908"/>
      <c r="O63" s="254"/>
      <c r="P63" s="254"/>
      <c r="Q63" s="254"/>
      <c r="R63" s="254"/>
      <c r="S63" s="254"/>
      <c r="T63" s="254"/>
    </row>
    <row r="64" spans="1:20" s="360" customFormat="1" ht="14.25" customHeight="1">
      <c r="A64" s="1111"/>
      <c r="B64" s="273" t="s">
        <v>63</v>
      </c>
      <c r="C64" s="758"/>
      <c r="D64" s="30"/>
      <c r="E64" s="219" t="s">
        <v>556</v>
      </c>
      <c r="F64" s="218" t="s">
        <v>556</v>
      </c>
      <c r="G64" s="491" t="s">
        <v>556</v>
      </c>
      <c r="H64" s="218" t="s">
        <v>556</v>
      </c>
      <c r="I64" s="218" t="s">
        <v>556</v>
      </c>
      <c r="J64" s="218" t="s">
        <v>556</v>
      </c>
      <c r="K64" s="613" t="s">
        <v>556</v>
      </c>
      <c r="L64" s="219" t="s">
        <v>556</v>
      </c>
      <c r="M64" s="491"/>
      <c r="N64" s="908"/>
      <c r="O64" s="254"/>
      <c r="P64" s="254"/>
      <c r="Q64" s="254"/>
      <c r="R64" s="254"/>
      <c r="S64" s="254"/>
      <c r="T64" s="254"/>
    </row>
    <row r="65" spans="1:20" s="360" customFormat="1" ht="14.25" customHeight="1">
      <c r="A65" s="1111"/>
      <c r="B65" s="273" t="s">
        <v>64</v>
      </c>
      <c r="C65" s="758"/>
      <c r="D65" s="30"/>
      <c r="E65" s="219" t="s">
        <v>1859</v>
      </c>
      <c r="F65" s="218" t="s">
        <v>1867</v>
      </c>
      <c r="G65" s="491" t="s">
        <v>1983</v>
      </c>
      <c r="H65" s="218" t="s">
        <v>1867</v>
      </c>
      <c r="I65" s="491" t="s">
        <v>1867</v>
      </c>
      <c r="J65" s="218" t="s">
        <v>1984</v>
      </c>
      <c r="K65" s="613" t="s">
        <v>1869</v>
      </c>
      <c r="L65" s="219" t="s">
        <v>556</v>
      </c>
      <c r="M65" s="491"/>
      <c r="N65" s="908"/>
      <c r="O65" s="254"/>
      <c r="P65" s="254"/>
      <c r="Q65" s="254"/>
      <c r="R65" s="254"/>
      <c r="S65" s="254"/>
      <c r="T65" s="254"/>
    </row>
    <row r="66" spans="1:20" s="360" customFormat="1" ht="14.25" customHeight="1">
      <c r="A66" s="1111"/>
      <c r="B66" s="273" t="s">
        <v>65</v>
      </c>
      <c r="C66" s="758"/>
      <c r="D66" s="30"/>
      <c r="E66" s="219" t="s">
        <v>1867</v>
      </c>
      <c r="F66" s="218" t="s">
        <v>556</v>
      </c>
      <c r="G66" s="491" t="s">
        <v>1985</v>
      </c>
      <c r="H66" s="218" t="s">
        <v>1867</v>
      </c>
      <c r="I66" s="491" t="s">
        <v>1867</v>
      </c>
      <c r="J66" s="218" t="s">
        <v>1986</v>
      </c>
      <c r="K66" s="613" t="s">
        <v>556</v>
      </c>
      <c r="L66" s="219" t="s">
        <v>1867</v>
      </c>
      <c r="M66" s="491"/>
      <c r="N66" s="908"/>
      <c r="O66" s="254"/>
      <c r="P66" s="254"/>
      <c r="Q66" s="254"/>
      <c r="R66" s="254"/>
      <c r="S66" s="254"/>
      <c r="T66" s="254"/>
    </row>
    <row r="67" spans="1:20" s="360" customFormat="1" ht="14.25" customHeight="1">
      <c r="A67" s="1111"/>
      <c r="B67" s="273" t="s">
        <v>360</v>
      </c>
      <c r="C67" s="758"/>
      <c r="D67" s="30"/>
      <c r="E67" s="219" t="s">
        <v>1859</v>
      </c>
      <c r="F67" s="218" t="s">
        <v>1867</v>
      </c>
      <c r="G67" s="491" t="s">
        <v>1987</v>
      </c>
      <c r="H67" s="218" t="s">
        <v>1988</v>
      </c>
      <c r="I67" s="491" t="s">
        <v>1873</v>
      </c>
      <c r="J67" s="218" t="s">
        <v>1989</v>
      </c>
      <c r="K67" s="613" t="s">
        <v>1990</v>
      </c>
      <c r="L67" s="219" t="s">
        <v>1869</v>
      </c>
      <c r="M67" s="491"/>
      <c r="N67" s="908"/>
      <c r="O67" s="254"/>
      <c r="P67" s="254"/>
      <c r="Q67" s="254"/>
      <c r="R67" s="254"/>
      <c r="S67" s="254"/>
      <c r="T67" s="254"/>
    </row>
    <row r="68" spans="1:20" s="360" customFormat="1" ht="14.25" customHeight="1">
      <c r="A68" s="1111"/>
      <c r="B68" s="273" t="s">
        <v>650</v>
      </c>
      <c r="C68" s="758"/>
      <c r="D68" s="30"/>
      <c r="E68" s="218" t="s">
        <v>556</v>
      </c>
      <c r="F68" s="218" t="s">
        <v>556</v>
      </c>
      <c r="G68" s="491" t="s">
        <v>1859</v>
      </c>
      <c r="H68" s="218" t="s">
        <v>556</v>
      </c>
      <c r="I68" s="218" t="s">
        <v>556</v>
      </c>
      <c r="J68" s="218" t="s">
        <v>1867</v>
      </c>
      <c r="K68" s="218" t="s">
        <v>556</v>
      </c>
      <c r="L68" s="219" t="s">
        <v>556</v>
      </c>
      <c r="M68" s="491"/>
      <c r="N68" s="908"/>
      <c r="O68" s="254"/>
      <c r="P68" s="254"/>
      <c r="Q68" s="254"/>
      <c r="R68" s="254"/>
      <c r="S68" s="254"/>
      <c r="T68" s="254"/>
    </row>
    <row r="69" spans="1:20" s="360" customFormat="1" ht="14.25" customHeight="1">
      <c r="A69" s="1111">
        <v>21</v>
      </c>
      <c r="B69" s="362"/>
      <c r="C69" s="197"/>
      <c r="D69" s="173"/>
      <c r="E69" s="561" t="s">
        <v>1867</v>
      </c>
      <c r="F69" s="560" t="s">
        <v>556</v>
      </c>
      <c r="G69" s="611" t="s">
        <v>1991</v>
      </c>
      <c r="H69" s="560" t="s">
        <v>1876</v>
      </c>
      <c r="I69" s="611" t="s">
        <v>1867</v>
      </c>
      <c r="J69" s="560" t="s">
        <v>1992</v>
      </c>
      <c r="K69" s="612" t="s">
        <v>1867</v>
      </c>
      <c r="L69" s="561" t="s">
        <v>1867</v>
      </c>
      <c r="M69" s="491"/>
      <c r="N69" s="908"/>
      <c r="O69" s="254"/>
      <c r="P69" s="254"/>
      <c r="Q69" s="254"/>
      <c r="R69" s="254"/>
      <c r="S69" s="254"/>
      <c r="T69" s="254"/>
    </row>
    <row r="70" spans="1:20" ht="14.25" customHeight="1">
      <c r="A70" s="1111"/>
      <c r="B70" s="273" t="s">
        <v>1232</v>
      </c>
      <c r="C70" s="758"/>
      <c r="D70" s="30"/>
      <c r="E70" s="219" t="s">
        <v>556</v>
      </c>
      <c r="F70" s="218" t="s">
        <v>556</v>
      </c>
      <c r="G70" s="491">
        <v>0</v>
      </c>
      <c r="H70" s="218" t="s">
        <v>556</v>
      </c>
      <c r="I70" s="491" t="s">
        <v>556</v>
      </c>
      <c r="J70" s="218" t="s">
        <v>556</v>
      </c>
      <c r="K70" s="613" t="s">
        <v>556</v>
      </c>
      <c r="L70" s="219">
        <v>0</v>
      </c>
      <c r="M70" s="491"/>
      <c r="N70" s="908"/>
      <c r="O70" s="254"/>
      <c r="P70" s="254"/>
      <c r="Q70" s="254"/>
      <c r="R70" s="254"/>
      <c r="S70" s="254"/>
      <c r="T70" s="254"/>
    </row>
    <row r="71" spans="1:20" ht="14.25" customHeight="1">
      <c r="A71" s="1111"/>
      <c r="B71" s="273" t="s">
        <v>361</v>
      </c>
      <c r="C71" s="758"/>
      <c r="D71" s="30"/>
      <c r="E71" s="219" t="s">
        <v>1867</v>
      </c>
      <c r="F71" s="218" t="s">
        <v>556</v>
      </c>
      <c r="G71" s="491" t="s">
        <v>1991</v>
      </c>
      <c r="H71" s="218" t="s">
        <v>1876</v>
      </c>
      <c r="I71" s="491" t="s">
        <v>1867</v>
      </c>
      <c r="J71" s="218" t="s">
        <v>1992</v>
      </c>
      <c r="K71" s="613" t="s">
        <v>1867</v>
      </c>
      <c r="L71" s="219" t="s">
        <v>1867</v>
      </c>
      <c r="M71" s="491"/>
      <c r="N71" s="908"/>
      <c r="O71" s="254"/>
      <c r="P71" s="254"/>
      <c r="Q71" s="254"/>
      <c r="R71" s="254"/>
      <c r="S71" s="254"/>
      <c r="T71" s="254"/>
    </row>
    <row r="72" spans="1:20" s="360" customFormat="1" ht="14.25" customHeight="1">
      <c r="A72" s="1111">
        <v>22</v>
      </c>
      <c r="B72" s="362"/>
      <c r="C72" s="197"/>
      <c r="D72" s="173"/>
      <c r="E72" s="561" t="s">
        <v>1873</v>
      </c>
      <c r="F72" s="560" t="s">
        <v>1859</v>
      </c>
      <c r="G72" s="611" t="s">
        <v>2097</v>
      </c>
      <c r="H72" s="560" t="s">
        <v>1858</v>
      </c>
      <c r="I72" s="611" t="s">
        <v>1890</v>
      </c>
      <c r="J72" s="560" t="s">
        <v>2098</v>
      </c>
      <c r="K72" s="612" t="s">
        <v>2099</v>
      </c>
      <c r="L72" s="561" t="s">
        <v>2100</v>
      </c>
      <c r="M72" s="491"/>
      <c r="N72" s="908"/>
      <c r="O72" s="254"/>
      <c r="P72" s="254"/>
      <c r="Q72" s="254"/>
      <c r="R72" s="254"/>
      <c r="S72" s="254"/>
      <c r="T72" s="254"/>
    </row>
    <row r="73" spans="1:20" ht="14.25" customHeight="1">
      <c r="A73" s="1111"/>
      <c r="B73" s="273" t="s">
        <v>362</v>
      </c>
      <c r="C73" s="758"/>
      <c r="D73" s="30"/>
      <c r="E73" s="219" t="s">
        <v>1873</v>
      </c>
      <c r="F73" s="218" t="s">
        <v>1859</v>
      </c>
      <c r="G73" s="491" t="s">
        <v>1993</v>
      </c>
      <c r="H73" s="218" t="s">
        <v>1890</v>
      </c>
      <c r="I73" s="491" t="s">
        <v>1881</v>
      </c>
      <c r="J73" s="218" t="s">
        <v>1994</v>
      </c>
      <c r="K73" s="613" t="s">
        <v>1995</v>
      </c>
      <c r="L73" s="219" t="s">
        <v>1938</v>
      </c>
      <c r="M73" s="491"/>
      <c r="N73" s="908"/>
      <c r="O73" s="254"/>
      <c r="P73" s="254"/>
      <c r="Q73" s="254"/>
      <c r="R73" s="254"/>
      <c r="S73" s="254"/>
      <c r="T73" s="254"/>
    </row>
    <row r="74" spans="1:20" ht="14.25" customHeight="1">
      <c r="A74" s="1111"/>
      <c r="B74" s="273" t="s">
        <v>363</v>
      </c>
      <c r="C74" s="758"/>
      <c r="D74" s="30"/>
      <c r="E74" s="219" t="s">
        <v>1859</v>
      </c>
      <c r="F74" s="218" t="s">
        <v>1867</v>
      </c>
      <c r="G74" s="491" t="s">
        <v>1996</v>
      </c>
      <c r="H74" s="218" t="s">
        <v>1876</v>
      </c>
      <c r="I74" s="491" t="s">
        <v>1869</v>
      </c>
      <c r="J74" s="218" t="s">
        <v>1997</v>
      </c>
      <c r="K74" s="613" t="s">
        <v>1901</v>
      </c>
      <c r="L74" s="219" t="s">
        <v>1998</v>
      </c>
      <c r="M74" s="491"/>
      <c r="N74" s="908"/>
      <c r="O74" s="254"/>
      <c r="P74" s="254"/>
      <c r="Q74" s="254"/>
      <c r="R74" s="254"/>
      <c r="S74" s="254"/>
      <c r="T74" s="254"/>
    </row>
    <row r="75" spans="1:20" s="360" customFormat="1" ht="14.25" customHeight="1">
      <c r="A75" s="1111">
        <v>23</v>
      </c>
      <c r="B75" s="362"/>
      <c r="C75" s="197"/>
      <c r="D75" s="173"/>
      <c r="E75" s="561" t="s">
        <v>2101</v>
      </c>
      <c r="F75" s="560" t="s">
        <v>1869</v>
      </c>
      <c r="G75" s="611" t="s">
        <v>2102</v>
      </c>
      <c r="H75" s="560" t="s">
        <v>2103</v>
      </c>
      <c r="I75" s="611" t="s">
        <v>2104</v>
      </c>
      <c r="J75" s="560" t="s">
        <v>2105</v>
      </c>
      <c r="K75" s="612" t="s">
        <v>2106</v>
      </c>
      <c r="L75" s="561" t="s">
        <v>2107</v>
      </c>
      <c r="M75" s="491"/>
      <c r="N75" s="908"/>
      <c r="O75" s="254"/>
      <c r="P75" s="254"/>
      <c r="Q75" s="254"/>
      <c r="R75" s="254"/>
      <c r="S75" s="254"/>
      <c r="T75" s="254"/>
    </row>
    <row r="76" spans="1:20" ht="14.25" customHeight="1">
      <c r="A76" s="1111"/>
      <c r="B76" s="273" t="s">
        <v>364</v>
      </c>
      <c r="C76" s="758"/>
      <c r="D76" s="30"/>
      <c r="E76" s="219" t="s">
        <v>1881</v>
      </c>
      <c r="F76" s="218" t="s">
        <v>1859</v>
      </c>
      <c r="G76" s="491" t="s">
        <v>1999</v>
      </c>
      <c r="H76" s="218" t="s">
        <v>2000</v>
      </c>
      <c r="I76" s="491" t="s">
        <v>1873</v>
      </c>
      <c r="J76" s="218" t="s">
        <v>2001</v>
      </c>
      <c r="K76" s="613" t="s">
        <v>2002</v>
      </c>
      <c r="L76" s="219" t="s">
        <v>1908</v>
      </c>
      <c r="M76" s="491"/>
      <c r="N76" s="908"/>
      <c r="O76" s="254"/>
      <c r="P76" s="254"/>
      <c r="Q76" s="254"/>
      <c r="R76" s="254"/>
      <c r="S76" s="254"/>
      <c r="T76" s="254"/>
    </row>
    <row r="77" spans="1:20" ht="14.25" customHeight="1">
      <c r="A77" s="1111"/>
      <c r="B77" s="273" t="s">
        <v>651</v>
      </c>
      <c r="C77" s="758"/>
      <c r="D77" s="30"/>
      <c r="E77" s="219" t="s">
        <v>1859</v>
      </c>
      <c r="F77" s="218" t="s">
        <v>1867</v>
      </c>
      <c r="G77" s="491" t="s">
        <v>2003</v>
      </c>
      <c r="H77" s="218" t="s">
        <v>1859</v>
      </c>
      <c r="I77" s="491" t="s">
        <v>1859</v>
      </c>
      <c r="J77" s="218" t="s">
        <v>2004</v>
      </c>
      <c r="K77" s="613" t="s">
        <v>2005</v>
      </c>
      <c r="L77" s="219" t="s">
        <v>1859</v>
      </c>
      <c r="M77" s="491"/>
      <c r="N77" s="908"/>
      <c r="O77" s="254"/>
      <c r="P77" s="254"/>
      <c r="Q77" s="254"/>
      <c r="R77" s="254"/>
      <c r="S77" s="254"/>
      <c r="T77" s="254"/>
    </row>
    <row r="78" spans="1:20" ht="14.25" customHeight="1">
      <c r="A78" s="1111"/>
      <c r="B78" s="273" t="s">
        <v>652</v>
      </c>
      <c r="C78" s="758"/>
      <c r="D78" s="30"/>
      <c r="E78" s="219" t="s">
        <v>1869</v>
      </c>
      <c r="F78" s="218" t="s">
        <v>1859</v>
      </c>
      <c r="G78" s="491" t="s">
        <v>2006</v>
      </c>
      <c r="H78" s="218" t="s">
        <v>1873</v>
      </c>
      <c r="I78" s="491" t="s">
        <v>1951</v>
      </c>
      <c r="J78" s="218" t="s">
        <v>2007</v>
      </c>
      <c r="K78" s="613" t="s">
        <v>2008</v>
      </c>
      <c r="L78" s="219" t="s">
        <v>556</v>
      </c>
      <c r="M78" s="491"/>
      <c r="N78" s="908"/>
      <c r="O78" s="254"/>
      <c r="P78" s="254"/>
      <c r="Q78" s="254"/>
      <c r="R78" s="254"/>
      <c r="S78" s="254"/>
      <c r="T78" s="254"/>
    </row>
    <row r="79" spans="1:20" ht="14.25" customHeight="1">
      <c r="A79" s="1111"/>
      <c r="B79" s="273" t="s">
        <v>365</v>
      </c>
      <c r="C79" s="758"/>
      <c r="D79" s="30"/>
      <c r="E79" s="219" t="s">
        <v>1859</v>
      </c>
      <c r="F79" s="218" t="s">
        <v>1867</v>
      </c>
      <c r="G79" s="491" t="s">
        <v>2009</v>
      </c>
      <c r="H79" s="218" t="s">
        <v>1859</v>
      </c>
      <c r="I79" s="491" t="s">
        <v>1869</v>
      </c>
      <c r="J79" s="218" t="s">
        <v>2010</v>
      </c>
      <c r="K79" s="613" t="s">
        <v>1890</v>
      </c>
      <c r="L79" s="219" t="s">
        <v>1866</v>
      </c>
      <c r="M79" s="491"/>
      <c r="N79" s="908"/>
      <c r="O79" s="254"/>
      <c r="P79" s="254"/>
      <c r="Q79" s="254"/>
      <c r="R79" s="254"/>
      <c r="S79" s="254"/>
      <c r="T79" s="254"/>
    </row>
    <row r="80" spans="1:20" ht="14.25" customHeight="1">
      <c r="A80" s="1111"/>
      <c r="B80" s="273" t="s">
        <v>366</v>
      </c>
      <c r="C80" s="758"/>
      <c r="D80" s="30"/>
      <c r="E80" s="219" t="s">
        <v>1862</v>
      </c>
      <c r="F80" s="218" t="s">
        <v>1867</v>
      </c>
      <c r="G80" s="491" t="s">
        <v>2011</v>
      </c>
      <c r="H80" s="218" t="s">
        <v>2012</v>
      </c>
      <c r="I80" s="491" t="s">
        <v>2013</v>
      </c>
      <c r="J80" s="218" t="s">
        <v>2014</v>
      </c>
      <c r="K80" s="613" t="s">
        <v>2015</v>
      </c>
      <c r="L80" s="219" t="s">
        <v>1867</v>
      </c>
      <c r="M80" s="491"/>
      <c r="N80" s="908"/>
      <c r="O80" s="254"/>
      <c r="P80" s="254"/>
      <c r="Q80" s="254"/>
      <c r="R80" s="254"/>
      <c r="S80" s="254"/>
      <c r="T80" s="254"/>
    </row>
    <row r="81" spans="1:20" ht="14.25" customHeight="1">
      <c r="A81" s="1111"/>
      <c r="B81" s="273" t="s">
        <v>103</v>
      </c>
      <c r="C81" s="758"/>
      <c r="D81" s="30"/>
      <c r="E81" s="219" t="s">
        <v>1873</v>
      </c>
      <c r="F81" s="218" t="s">
        <v>1859</v>
      </c>
      <c r="G81" s="491" t="s">
        <v>2016</v>
      </c>
      <c r="H81" s="218" t="s">
        <v>1929</v>
      </c>
      <c r="I81" s="491" t="s">
        <v>1858</v>
      </c>
      <c r="J81" s="218" t="s">
        <v>2017</v>
      </c>
      <c r="K81" s="613" t="s">
        <v>2018</v>
      </c>
      <c r="L81" s="219" t="s">
        <v>1867</v>
      </c>
      <c r="M81" s="491"/>
      <c r="N81" s="908"/>
      <c r="O81" s="254"/>
      <c r="P81" s="254"/>
      <c r="Q81" s="254"/>
      <c r="R81" s="254"/>
      <c r="S81" s="254"/>
      <c r="T81" s="254"/>
    </row>
    <row r="82" spans="1:20" ht="14.25" customHeight="1">
      <c r="A82" s="1111"/>
      <c r="B82" s="273" t="s">
        <v>653</v>
      </c>
      <c r="C82" s="758"/>
      <c r="D82" s="30"/>
      <c r="E82" s="219" t="s">
        <v>1869</v>
      </c>
      <c r="F82" s="218" t="s">
        <v>1867</v>
      </c>
      <c r="G82" s="491" t="s">
        <v>2019</v>
      </c>
      <c r="H82" s="218" t="s">
        <v>1888</v>
      </c>
      <c r="I82" s="491" t="s">
        <v>1888</v>
      </c>
      <c r="J82" s="218" t="s">
        <v>2020</v>
      </c>
      <c r="K82" s="613" t="s">
        <v>2021</v>
      </c>
      <c r="L82" s="219" t="s">
        <v>2022</v>
      </c>
      <c r="M82" s="491"/>
      <c r="N82" s="908"/>
      <c r="O82" s="254"/>
      <c r="P82" s="254"/>
      <c r="Q82" s="254"/>
      <c r="R82" s="254"/>
      <c r="S82" s="254"/>
      <c r="T82" s="254"/>
    </row>
    <row r="83" spans="1:20" s="360" customFormat="1" ht="14.25" customHeight="1">
      <c r="A83" s="1111">
        <v>24</v>
      </c>
      <c r="B83" s="362"/>
      <c r="C83" s="197"/>
      <c r="D83" s="173"/>
      <c r="E83" s="561" t="s">
        <v>2076</v>
      </c>
      <c r="F83" s="560" t="s">
        <v>1859</v>
      </c>
      <c r="G83" s="611" t="s">
        <v>2108</v>
      </c>
      <c r="H83" s="560" t="s">
        <v>2109</v>
      </c>
      <c r="I83" s="611" t="s">
        <v>2110</v>
      </c>
      <c r="J83" s="560" t="s">
        <v>2111</v>
      </c>
      <c r="K83" s="612" t="s">
        <v>2112</v>
      </c>
      <c r="L83" s="561" t="s">
        <v>2113</v>
      </c>
      <c r="M83" s="491"/>
      <c r="N83" s="908"/>
      <c r="O83" s="254"/>
      <c r="P83" s="254"/>
      <c r="Q83" s="254"/>
      <c r="R83" s="254"/>
      <c r="S83" s="254"/>
      <c r="T83" s="254"/>
    </row>
    <row r="84" spans="1:20" ht="14.25" customHeight="1">
      <c r="A84" s="1111"/>
      <c r="B84" s="273" t="s">
        <v>104</v>
      </c>
      <c r="C84" s="758"/>
      <c r="D84" s="30"/>
      <c r="E84" s="219" t="s">
        <v>1900</v>
      </c>
      <c r="F84" s="218" t="s">
        <v>1867</v>
      </c>
      <c r="G84" s="491" t="s">
        <v>2023</v>
      </c>
      <c r="H84" s="218" t="s">
        <v>2024</v>
      </c>
      <c r="I84" s="491" t="s">
        <v>2025</v>
      </c>
      <c r="J84" s="218" t="s">
        <v>2026</v>
      </c>
      <c r="K84" s="613" t="s">
        <v>2027</v>
      </c>
      <c r="L84" s="219" t="s">
        <v>1881</v>
      </c>
      <c r="M84" s="491"/>
      <c r="N84" s="908"/>
      <c r="O84" s="254"/>
      <c r="P84" s="254"/>
      <c r="Q84" s="254"/>
      <c r="R84" s="254"/>
      <c r="S84" s="254"/>
      <c r="T84" s="254"/>
    </row>
    <row r="85" spans="1:20" ht="14.25" customHeight="1">
      <c r="A85" s="1111"/>
      <c r="B85" s="273" t="s">
        <v>105</v>
      </c>
      <c r="C85" s="758"/>
      <c r="D85" s="30"/>
      <c r="E85" s="219" t="s">
        <v>1867</v>
      </c>
      <c r="F85" s="218" t="s">
        <v>1867</v>
      </c>
      <c r="G85" s="491" t="s">
        <v>2028</v>
      </c>
      <c r="H85" s="218" t="s">
        <v>1867</v>
      </c>
      <c r="I85" s="491" t="s">
        <v>1867</v>
      </c>
      <c r="J85" s="218" t="s">
        <v>2029</v>
      </c>
      <c r="K85" s="613" t="s">
        <v>1859</v>
      </c>
      <c r="L85" s="219" t="s">
        <v>1859</v>
      </c>
      <c r="M85" s="491"/>
      <c r="N85" s="908"/>
      <c r="O85" s="254"/>
      <c r="P85" s="254"/>
      <c r="Q85" s="254"/>
      <c r="R85" s="254"/>
      <c r="S85" s="254"/>
      <c r="T85" s="254"/>
    </row>
    <row r="86" spans="1:20" ht="14.25" customHeight="1">
      <c r="A86" s="1111"/>
      <c r="B86" s="273" t="s">
        <v>106</v>
      </c>
      <c r="C86" s="758"/>
      <c r="D86" s="30"/>
      <c r="E86" s="219" t="s">
        <v>1867</v>
      </c>
      <c r="F86" s="218" t="s">
        <v>1867</v>
      </c>
      <c r="G86" s="491" t="s">
        <v>2030</v>
      </c>
      <c r="H86" s="218" t="s">
        <v>1859</v>
      </c>
      <c r="I86" s="491" t="s">
        <v>1859</v>
      </c>
      <c r="J86" s="218" t="s">
        <v>2031</v>
      </c>
      <c r="K86" s="613" t="s">
        <v>1881</v>
      </c>
      <c r="L86" s="219" t="s">
        <v>1873</v>
      </c>
      <c r="M86" s="491"/>
      <c r="N86" s="908"/>
      <c r="O86" s="254"/>
      <c r="P86" s="254"/>
      <c r="Q86" s="254"/>
      <c r="R86" s="254"/>
      <c r="S86" s="254"/>
      <c r="T86" s="254"/>
    </row>
    <row r="87" spans="1:20" ht="14.25" customHeight="1">
      <c r="A87" s="1111"/>
      <c r="B87" s="273" t="s">
        <v>107</v>
      </c>
      <c r="C87" s="758"/>
      <c r="D87" s="30"/>
      <c r="E87" s="219" t="s">
        <v>1859</v>
      </c>
      <c r="F87" s="218" t="s">
        <v>1867</v>
      </c>
      <c r="G87" s="491" t="s">
        <v>2032</v>
      </c>
      <c r="H87" s="218" t="s">
        <v>2033</v>
      </c>
      <c r="I87" s="491" t="s">
        <v>1911</v>
      </c>
      <c r="J87" s="218" t="s">
        <v>2034</v>
      </c>
      <c r="K87" s="613" t="s">
        <v>2035</v>
      </c>
      <c r="L87" s="219" t="s">
        <v>2036</v>
      </c>
      <c r="M87" s="491"/>
      <c r="N87" s="908"/>
      <c r="O87" s="254"/>
      <c r="P87" s="254"/>
      <c r="Q87" s="254"/>
      <c r="R87" s="254"/>
      <c r="S87" s="254"/>
      <c r="T87" s="254"/>
    </row>
    <row r="88" spans="1:20" ht="14.25" customHeight="1">
      <c r="A88" s="1111"/>
      <c r="B88" s="273" t="s">
        <v>98</v>
      </c>
      <c r="C88" s="758"/>
      <c r="D88" s="30"/>
      <c r="E88" s="219" t="s">
        <v>1869</v>
      </c>
      <c r="F88" s="218" t="s">
        <v>1867</v>
      </c>
      <c r="G88" s="491" t="s">
        <v>2037</v>
      </c>
      <c r="H88" s="218" t="s">
        <v>1859</v>
      </c>
      <c r="I88" s="491" t="s">
        <v>1888</v>
      </c>
      <c r="J88" s="218" t="s">
        <v>2038</v>
      </c>
      <c r="K88" s="613" t="s">
        <v>2039</v>
      </c>
      <c r="L88" s="219" t="s">
        <v>1859</v>
      </c>
      <c r="M88" s="491"/>
      <c r="N88" s="908"/>
      <c r="O88" s="254"/>
      <c r="P88" s="254"/>
      <c r="Q88" s="254"/>
      <c r="R88" s="254"/>
      <c r="S88" s="254"/>
      <c r="T88" s="254"/>
    </row>
    <row r="89" spans="1:20" s="360" customFormat="1" ht="14.25" customHeight="1">
      <c r="A89" s="1111">
        <v>25</v>
      </c>
      <c r="B89" s="362"/>
      <c r="C89" s="197"/>
      <c r="D89" s="173"/>
      <c r="E89" s="561" t="s">
        <v>1869</v>
      </c>
      <c r="F89" s="560" t="s">
        <v>1867</v>
      </c>
      <c r="G89" s="611" t="s">
        <v>2069</v>
      </c>
      <c r="H89" s="560" t="s">
        <v>1859</v>
      </c>
      <c r="I89" s="611" t="s">
        <v>1881</v>
      </c>
      <c r="J89" s="560" t="s">
        <v>2114</v>
      </c>
      <c r="K89" s="612" t="s">
        <v>2076</v>
      </c>
      <c r="L89" s="561" t="s">
        <v>2115</v>
      </c>
      <c r="M89" s="491"/>
      <c r="N89" s="908"/>
      <c r="O89" s="254"/>
      <c r="P89" s="254"/>
      <c r="Q89" s="254"/>
      <c r="R89" s="254"/>
      <c r="S89" s="254"/>
      <c r="T89" s="254"/>
    </row>
    <row r="90" spans="1:20" ht="14.25" customHeight="1">
      <c r="A90" s="1111"/>
      <c r="B90" s="273" t="s">
        <v>99</v>
      </c>
      <c r="C90" s="758"/>
      <c r="D90" s="30"/>
      <c r="E90" s="219" t="s">
        <v>1867</v>
      </c>
      <c r="F90" s="218" t="s">
        <v>1867</v>
      </c>
      <c r="G90" s="491" t="s">
        <v>2040</v>
      </c>
      <c r="H90" s="218" t="s">
        <v>1867</v>
      </c>
      <c r="I90" s="491" t="s">
        <v>1859</v>
      </c>
      <c r="J90" s="218" t="s">
        <v>2041</v>
      </c>
      <c r="K90" s="613" t="s">
        <v>1876</v>
      </c>
      <c r="L90" s="219" t="s">
        <v>1867</v>
      </c>
      <c r="M90" s="491"/>
      <c r="N90" s="908"/>
      <c r="O90" s="254"/>
      <c r="P90" s="254"/>
      <c r="Q90" s="254"/>
      <c r="R90" s="254"/>
      <c r="S90" s="254"/>
      <c r="T90" s="254"/>
    </row>
    <row r="91" spans="1:20" ht="14.25" customHeight="1">
      <c r="A91" s="1111"/>
      <c r="B91" s="273" t="s">
        <v>100</v>
      </c>
      <c r="C91" s="758"/>
      <c r="D91" s="30"/>
      <c r="E91" s="219" t="s">
        <v>1859</v>
      </c>
      <c r="F91" s="218" t="s">
        <v>1867</v>
      </c>
      <c r="G91" s="491" t="s">
        <v>2042</v>
      </c>
      <c r="H91" s="218" t="s">
        <v>1867</v>
      </c>
      <c r="I91" s="491" t="s">
        <v>1867</v>
      </c>
      <c r="J91" s="218" t="s">
        <v>2043</v>
      </c>
      <c r="K91" s="613" t="s">
        <v>1881</v>
      </c>
      <c r="L91" s="219" t="s">
        <v>1873</v>
      </c>
      <c r="M91" s="491"/>
      <c r="N91" s="908"/>
      <c r="O91" s="254"/>
      <c r="P91" s="254"/>
      <c r="Q91" s="254"/>
      <c r="R91" s="254"/>
      <c r="S91" s="254"/>
      <c r="T91" s="254"/>
    </row>
    <row r="92" spans="1:20" ht="14.25" customHeight="1">
      <c r="A92" s="1111"/>
      <c r="B92" s="273" t="s">
        <v>654</v>
      </c>
      <c r="C92" s="758"/>
      <c r="D92" s="30"/>
      <c r="E92" s="219" t="s">
        <v>1867</v>
      </c>
      <c r="F92" s="218" t="s">
        <v>1867</v>
      </c>
      <c r="G92" s="491" t="s">
        <v>2044</v>
      </c>
      <c r="H92" s="218" t="s">
        <v>1867</v>
      </c>
      <c r="I92" s="491" t="s">
        <v>1859</v>
      </c>
      <c r="J92" s="218" t="s">
        <v>2045</v>
      </c>
      <c r="K92" s="613" t="s">
        <v>1869</v>
      </c>
      <c r="L92" s="219" t="s">
        <v>1867</v>
      </c>
      <c r="M92" s="491"/>
      <c r="N92" s="908"/>
      <c r="O92" s="254"/>
      <c r="P92" s="254"/>
      <c r="Q92" s="254"/>
      <c r="R92" s="254"/>
      <c r="S92" s="254"/>
      <c r="T92" s="254"/>
    </row>
    <row r="93" spans="1:20" ht="14.25" customHeight="1">
      <c r="A93" s="1111"/>
      <c r="B93" s="273" t="s">
        <v>655</v>
      </c>
      <c r="C93" s="758"/>
      <c r="D93" s="30"/>
      <c r="E93" s="219" t="s">
        <v>1867</v>
      </c>
      <c r="F93" s="218" t="s">
        <v>1867</v>
      </c>
      <c r="G93" s="491" t="s">
        <v>2046</v>
      </c>
      <c r="H93" s="218" t="s">
        <v>1867</v>
      </c>
      <c r="I93" s="491" t="s">
        <v>1867</v>
      </c>
      <c r="J93" s="218" t="s">
        <v>2047</v>
      </c>
      <c r="K93" s="613" t="s">
        <v>1867</v>
      </c>
      <c r="L93" s="219" t="s">
        <v>1867</v>
      </c>
      <c r="M93" s="491"/>
      <c r="N93" s="908"/>
      <c r="O93" s="254"/>
      <c r="P93" s="254"/>
      <c r="Q93" s="254"/>
      <c r="R93" s="254"/>
      <c r="S93" s="254"/>
      <c r="T93" s="254"/>
    </row>
    <row r="94" spans="1:20" ht="14.25" customHeight="1">
      <c r="A94" s="1111"/>
      <c r="B94" s="273" t="s">
        <v>101</v>
      </c>
      <c r="C94" s="758"/>
      <c r="D94" s="30"/>
      <c r="E94" s="219" t="s">
        <v>1867</v>
      </c>
      <c r="F94" s="218" t="s">
        <v>1867</v>
      </c>
      <c r="G94" s="491" t="s">
        <v>1995</v>
      </c>
      <c r="H94" s="218" t="s">
        <v>1867</v>
      </c>
      <c r="I94" s="491" t="s">
        <v>1867</v>
      </c>
      <c r="J94" s="218" t="s">
        <v>1995</v>
      </c>
      <c r="K94" s="613" t="s">
        <v>1859</v>
      </c>
      <c r="L94" s="219" t="s">
        <v>2048</v>
      </c>
      <c r="M94" s="491"/>
      <c r="N94" s="908"/>
      <c r="O94" s="254"/>
      <c r="P94" s="254"/>
      <c r="Q94" s="254"/>
      <c r="R94" s="254"/>
      <c r="S94" s="254"/>
      <c r="T94" s="254"/>
    </row>
    <row r="95" spans="1:20" ht="14.25" customHeight="1">
      <c r="A95" s="1111"/>
      <c r="B95" s="273" t="s">
        <v>656</v>
      </c>
      <c r="C95" s="758"/>
      <c r="D95" s="30"/>
      <c r="E95" s="219" t="s">
        <v>1867</v>
      </c>
      <c r="F95" s="218" t="s">
        <v>1867</v>
      </c>
      <c r="G95" s="491" t="s">
        <v>2049</v>
      </c>
      <c r="H95" s="218" t="s">
        <v>556</v>
      </c>
      <c r="I95" s="491" t="s">
        <v>1867</v>
      </c>
      <c r="J95" s="218" t="s">
        <v>2050</v>
      </c>
      <c r="K95" s="613" t="s">
        <v>1859</v>
      </c>
      <c r="L95" s="219" t="s">
        <v>1873</v>
      </c>
      <c r="M95" s="491"/>
      <c r="N95" s="908"/>
      <c r="O95" s="254"/>
      <c r="P95" s="254"/>
      <c r="Q95" s="254"/>
      <c r="R95" s="254"/>
      <c r="S95" s="254"/>
      <c r="T95" s="254"/>
    </row>
    <row r="96" spans="1:20" ht="14.25" customHeight="1">
      <c r="A96" s="1111"/>
      <c r="B96" s="273" t="s">
        <v>102</v>
      </c>
      <c r="C96" s="758"/>
      <c r="D96" s="30"/>
      <c r="E96" s="219" t="s">
        <v>1867</v>
      </c>
      <c r="F96" s="218" t="s">
        <v>1867</v>
      </c>
      <c r="G96" s="491" t="s">
        <v>1929</v>
      </c>
      <c r="H96" s="218" t="s">
        <v>1867</v>
      </c>
      <c r="I96" s="491" t="s">
        <v>1867</v>
      </c>
      <c r="J96" s="218" t="s">
        <v>1929</v>
      </c>
      <c r="K96" s="613" t="s">
        <v>556</v>
      </c>
      <c r="L96" s="219" t="s">
        <v>556</v>
      </c>
      <c r="M96" s="491"/>
      <c r="N96" s="908"/>
      <c r="O96" s="254"/>
      <c r="P96" s="254"/>
      <c r="Q96" s="254"/>
      <c r="R96" s="254"/>
      <c r="S96" s="254"/>
      <c r="T96" s="254"/>
    </row>
    <row r="97" spans="1:23" ht="14.25" customHeight="1">
      <c r="A97" s="1111"/>
      <c r="B97" s="273" t="s">
        <v>367</v>
      </c>
      <c r="C97" s="758"/>
      <c r="D97" s="30"/>
      <c r="E97" s="219" t="s">
        <v>1867</v>
      </c>
      <c r="F97" s="218" t="s">
        <v>1867</v>
      </c>
      <c r="G97" s="491" t="s">
        <v>2051</v>
      </c>
      <c r="H97" s="218" t="s">
        <v>1867</v>
      </c>
      <c r="I97" s="491" t="s">
        <v>1873</v>
      </c>
      <c r="J97" s="218" t="s">
        <v>2052</v>
      </c>
      <c r="K97" s="613" t="s">
        <v>1881</v>
      </c>
      <c r="L97" s="219" t="s">
        <v>1966</v>
      </c>
      <c r="M97" s="491"/>
      <c r="N97" s="908"/>
      <c r="O97" s="254"/>
      <c r="P97" s="254"/>
      <c r="Q97" s="254"/>
      <c r="R97" s="254"/>
      <c r="S97" s="254"/>
      <c r="T97" s="254"/>
    </row>
    <row r="98" spans="1:23" s="360" customFormat="1" ht="14.25" customHeight="1">
      <c r="A98" s="1111">
        <v>26</v>
      </c>
      <c r="B98" s="362"/>
      <c r="C98" s="197"/>
      <c r="D98" s="173"/>
      <c r="E98" s="561" t="s">
        <v>556</v>
      </c>
      <c r="F98" s="560" t="s">
        <v>556</v>
      </c>
      <c r="G98" s="611" t="s">
        <v>1888</v>
      </c>
      <c r="H98" s="560" t="s">
        <v>556</v>
      </c>
      <c r="I98" s="611" t="s">
        <v>556</v>
      </c>
      <c r="J98" s="560" t="s">
        <v>1901</v>
      </c>
      <c r="K98" s="612" t="s">
        <v>556</v>
      </c>
      <c r="L98" s="561" t="s">
        <v>556</v>
      </c>
      <c r="M98" s="491"/>
      <c r="N98" s="908"/>
      <c r="O98" s="254"/>
      <c r="P98" s="254"/>
      <c r="Q98" s="254"/>
      <c r="R98" s="254"/>
      <c r="S98" s="254"/>
      <c r="T98" s="254"/>
    </row>
    <row r="99" spans="1:23" ht="14.25" customHeight="1">
      <c r="A99" s="1111"/>
      <c r="B99" s="273" t="s">
        <v>1233</v>
      </c>
      <c r="C99" s="758"/>
      <c r="D99" s="30"/>
      <c r="E99" s="219" t="s">
        <v>556</v>
      </c>
      <c r="F99" s="218" t="s">
        <v>556</v>
      </c>
      <c r="G99" s="491" t="s">
        <v>1888</v>
      </c>
      <c r="H99" s="218" t="s">
        <v>556</v>
      </c>
      <c r="I99" s="491" t="s">
        <v>556</v>
      </c>
      <c r="J99" s="218" t="s">
        <v>1901</v>
      </c>
      <c r="K99" s="613" t="s">
        <v>556</v>
      </c>
      <c r="L99" s="219" t="s">
        <v>556</v>
      </c>
      <c r="M99" s="491"/>
      <c r="N99" s="908"/>
      <c r="O99" s="254"/>
      <c r="P99" s="254"/>
      <c r="Q99" s="254"/>
      <c r="R99" s="254"/>
      <c r="S99" s="254"/>
      <c r="T99" s="254"/>
    </row>
    <row r="100" spans="1:23" s="360" customFormat="1" ht="14.25" customHeight="1">
      <c r="A100" s="1111">
        <v>27</v>
      </c>
      <c r="B100" s="362"/>
      <c r="C100" s="197"/>
      <c r="D100" s="173"/>
      <c r="E100" s="561" t="s">
        <v>1859</v>
      </c>
      <c r="F100" s="560" t="s">
        <v>1867</v>
      </c>
      <c r="G100" s="611" t="s">
        <v>2116</v>
      </c>
      <c r="H100" s="560" t="s">
        <v>1873</v>
      </c>
      <c r="I100" s="611" t="s">
        <v>1956</v>
      </c>
      <c r="J100" s="560" t="s">
        <v>2117</v>
      </c>
      <c r="K100" s="612" t="s">
        <v>1935</v>
      </c>
      <c r="L100" s="561" t="s">
        <v>1862</v>
      </c>
      <c r="M100" s="491"/>
      <c r="N100" s="908"/>
      <c r="O100" s="254"/>
      <c r="P100" s="254"/>
      <c r="Q100" s="254"/>
      <c r="R100" s="254"/>
      <c r="S100" s="254"/>
      <c r="T100" s="254"/>
    </row>
    <row r="101" spans="1:23" ht="14.25" customHeight="1">
      <c r="A101" s="1111"/>
      <c r="B101" s="273" t="s">
        <v>368</v>
      </c>
      <c r="C101" s="758"/>
      <c r="D101" s="30"/>
      <c r="E101" s="219" t="s">
        <v>1859</v>
      </c>
      <c r="F101" s="218" t="s">
        <v>1867</v>
      </c>
      <c r="G101" s="491" t="s">
        <v>2046</v>
      </c>
      <c r="H101" s="218" t="s">
        <v>1867</v>
      </c>
      <c r="I101" s="491" t="s">
        <v>1867</v>
      </c>
      <c r="J101" s="218" t="s">
        <v>2047</v>
      </c>
      <c r="K101" s="613" t="s">
        <v>1881</v>
      </c>
      <c r="L101" s="219" t="s">
        <v>1867</v>
      </c>
      <c r="M101" s="491"/>
      <c r="N101" s="908"/>
      <c r="O101" s="254"/>
      <c r="P101" s="254"/>
      <c r="Q101" s="254"/>
      <c r="R101" s="254"/>
      <c r="S101" s="254"/>
      <c r="T101" s="254"/>
    </row>
    <row r="102" spans="1:23" ht="14.25" customHeight="1">
      <c r="A102" s="1111"/>
      <c r="B102" s="273" t="s">
        <v>657</v>
      </c>
      <c r="C102" s="758"/>
      <c r="D102" s="254"/>
      <c r="E102" s="219" t="s">
        <v>1867</v>
      </c>
      <c r="F102" s="218" t="s">
        <v>1867</v>
      </c>
      <c r="G102" s="491" t="s">
        <v>1956</v>
      </c>
      <c r="H102" s="218" t="s">
        <v>1867</v>
      </c>
      <c r="I102" s="491" t="s">
        <v>1867</v>
      </c>
      <c r="J102" s="218" t="s">
        <v>1956</v>
      </c>
      <c r="K102" s="613" t="s">
        <v>1867</v>
      </c>
      <c r="L102" s="219" t="s">
        <v>1890</v>
      </c>
      <c r="M102" s="491"/>
      <c r="N102" s="908"/>
      <c r="O102" s="254"/>
      <c r="P102" s="254"/>
      <c r="Q102" s="254"/>
      <c r="R102" s="254"/>
      <c r="S102" s="254"/>
      <c r="T102" s="254"/>
    </row>
    <row r="103" spans="1:23" ht="14.25" customHeight="1">
      <c r="A103" s="1111"/>
      <c r="B103" s="273" t="s">
        <v>369</v>
      </c>
      <c r="C103" s="758"/>
      <c r="D103" s="229"/>
      <c r="E103" s="219" t="s">
        <v>1867</v>
      </c>
      <c r="F103" s="218" t="s">
        <v>1867</v>
      </c>
      <c r="G103" s="491" t="s">
        <v>2053</v>
      </c>
      <c r="H103" s="218" t="s">
        <v>1867</v>
      </c>
      <c r="I103" s="491" t="s">
        <v>1867</v>
      </c>
      <c r="J103" s="218" t="s">
        <v>2054</v>
      </c>
      <c r="K103" s="613" t="s">
        <v>556</v>
      </c>
      <c r="L103" s="219" t="s">
        <v>1867</v>
      </c>
      <c r="M103" s="491"/>
      <c r="N103" s="908"/>
      <c r="O103" s="254"/>
      <c r="P103" s="254"/>
      <c r="Q103" s="254"/>
      <c r="R103" s="254"/>
      <c r="S103" s="254"/>
      <c r="T103" s="254"/>
    </row>
    <row r="104" spans="1:23" s="360" customFormat="1" ht="14.25" customHeight="1">
      <c r="A104" s="1111"/>
      <c r="B104" s="273" t="s">
        <v>658</v>
      </c>
      <c r="C104" s="758"/>
      <c r="D104" s="229"/>
      <c r="E104" s="219" t="s">
        <v>1867</v>
      </c>
      <c r="F104" s="218" t="s">
        <v>556</v>
      </c>
      <c r="G104" s="491" t="s">
        <v>2055</v>
      </c>
      <c r="H104" s="218" t="s">
        <v>1867</v>
      </c>
      <c r="I104" s="491" t="s">
        <v>1867</v>
      </c>
      <c r="J104" s="218" t="s">
        <v>2056</v>
      </c>
      <c r="K104" s="613" t="s">
        <v>1867</v>
      </c>
      <c r="L104" s="219" t="s">
        <v>1867</v>
      </c>
      <c r="M104" s="491"/>
      <c r="N104" s="908"/>
      <c r="O104" s="254"/>
      <c r="P104" s="254"/>
      <c r="Q104" s="254"/>
      <c r="R104" s="254"/>
      <c r="S104" s="254"/>
      <c r="T104" s="254"/>
      <c r="U104" s="254"/>
      <c r="V104" s="363"/>
      <c r="W104" s="254"/>
    </row>
    <row r="105" spans="1:23" ht="14.25" customHeight="1">
      <c r="A105" s="1111"/>
      <c r="B105" s="273" t="s">
        <v>659</v>
      </c>
      <c r="C105" s="758"/>
      <c r="D105" s="229"/>
      <c r="E105" s="219" t="s">
        <v>1867</v>
      </c>
      <c r="F105" s="218" t="s">
        <v>556</v>
      </c>
      <c r="G105" s="491" t="s">
        <v>2047</v>
      </c>
      <c r="H105" s="218" t="s">
        <v>1873</v>
      </c>
      <c r="I105" s="491" t="s">
        <v>1956</v>
      </c>
      <c r="J105" s="218" t="s">
        <v>2033</v>
      </c>
      <c r="K105" s="613" t="s">
        <v>2057</v>
      </c>
      <c r="L105" s="219" t="s">
        <v>1881</v>
      </c>
      <c r="M105" s="491"/>
      <c r="N105" s="908"/>
      <c r="O105" s="254"/>
      <c r="P105" s="254"/>
      <c r="Q105" s="254"/>
      <c r="R105" s="254"/>
      <c r="S105" s="254"/>
      <c r="T105" s="254"/>
    </row>
    <row r="106" spans="1:23" s="360" customFormat="1" ht="14.25" customHeight="1">
      <c r="A106" s="1111">
        <v>28</v>
      </c>
      <c r="B106" s="362"/>
      <c r="C106" s="197"/>
      <c r="D106" s="254"/>
      <c r="E106" s="561" t="s">
        <v>1873</v>
      </c>
      <c r="F106" s="560" t="s">
        <v>1867</v>
      </c>
      <c r="G106" s="611" t="s">
        <v>2118</v>
      </c>
      <c r="H106" s="560" t="s">
        <v>1869</v>
      </c>
      <c r="I106" s="611" t="s">
        <v>1869</v>
      </c>
      <c r="J106" s="560" t="s">
        <v>2119</v>
      </c>
      <c r="K106" s="612" t="s">
        <v>1903</v>
      </c>
      <c r="L106" s="561" t="s">
        <v>1861</v>
      </c>
      <c r="M106" s="491"/>
      <c r="N106" s="908"/>
      <c r="O106" s="254"/>
      <c r="P106" s="254"/>
      <c r="Q106" s="254"/>
      <c r="R106" s="254"/>
      <c r="S106" s="254"/>
      <c r="T106" s="254"/>
    </row>
    <row r="107" spans="1:23" ht="14.25" customHeight="1">
      <c r="A107" s="1111"/>
      <c r="B107" s="273" t="s">
        <v>660</v>
      </c>
      <c r="C107" s="758"/>
      <c r="D107" s="229"/>
      <c r="E107" s="219" t="s">
        <v>1859</v>
      </c>
      <c r="F107" s="218" t="s">
        <v>1867</v>
      </c>
      <c r="G107" s="491" t="s">
        <v>2058</v>
      </c>
      <c r="H107" s="218" t="s">
        <v>1859</v>
      </c>
      <c r="I107" s="491" t="s">
        <v>1873</v>
      </c>
      <c r="J107" s="218" t="s">
        <v>2059</v>
      </c>
      <c r="K107" s="613" t="s">
        <v>2060</v>
      </c>
      <c r="L107" s="219" t="s">
        <v>1859</v>
      </c>
      <c r="M107" s="491"/>
      <c r="N107" s="908"/>
      <c r="O107" s="254"/>
      <c r="P107" s="254"/>
      <c r="Q107" s="254"/>
      <c r="R107" s="254"/>
      <c r="S107" s="254"/>
      <c r="T107" s="254"/>
    </row>
    <row r="108" spans="1:23" s="360" customFormat="1" ht="14.25" customHeight="1">
      <c r="A108" s="1111"/>
      <c r="B108" s="273" t="s">
        <v>370</v>
      </c>
      <c r="C108" s="758"/>
      <c r="D108" s="229"/>
      <c r="E108" s="219" t="s">
        <v>1867</v>
      </c>
      <c r="F108" s="218" t="s">
        <v>1867</v>
      </c>
      <c r="G108" s="491" t="s">
        <v>2061</v>
      </c>
      <c r="H108" s="218" t="s">
        <v>1859</v>
      </c>
      <c r="I108" s="491" t="s">
        <v>1867</v>
      </c>
      <c r="J108" s="218" t="s">
        <v>1998</v>
      </c>
      <c r="K108" s="613" t="s">
        <v>1859</v>
      </c>
      <c r="L108" s="219" t="s">
        <v>1859</v>
      </c>
      <c r="M108" s="491"/>
      <c r="N108" s="908"/>
      <c r="O108" s="254"/>
      <c r="P108" s="254"/>
      <c r="Q108" s="254"/>
      <c r="R108" s="254"/>
      <c r="S108" s="254"/>
      <c r="T108" s="254"/>
      <c r="U108" s="254"/>
      <c r="V108" s="363"/>
    </row>
    <row r="109" spans="1:23" ht="14.25" customHeight="1">
      <c r="A109" s="1111"/>
      <c r="B109" s="273" t="s">
        <v>371</v>
      </c>
      <c r="C109" s="758"/>
      <c r="D109" s="229"/>
      <c r="E109" s="219" t="s">
        <v>1867</v>
      </c>
      <c r="F109" s="218" t="s">
        <v>1867</v>
      </c>
      <c r="G109" s="491" t="s">
        <v>2057</v>
      </c>
      <c r="H109" s="218" t="s">
        <v>1867</v>
      </c>
      <c r="I109" s="491" t="s">
        <v>1867</v>
      </c>
      <c r="J109" s="218" t="s">
        <v>2062</v>
      </c>
      <c r="K109" s="613" t="s">
        <v>1867</v>
      </c>
      <c r="L109" s="219" t="s">
        <v>1858</v>
      </c>
      <c r="M109" s="491"/>
      <c r="N109" s="908"/>
      <c r="O109" s="254"/>
      <c r="P109" s="254"/>
      <c r="Q109" s="254"/>
      <c r="R109" s="254"/>
      <c r="S109" s="254"/>
      <c r="T109" s="254"/>
    </row>
    <row r="110" spans="1:23" ht="14.25" customHeight="1">
      <c r="A110" s="1111"/>
      <c r="B110" s="273" t="s">
        <v>661</v>
      </c>
      <c r="C110" s="758"/>
      <c r="D110" s="229"/>
      <c r="E110" s="219" t="s">
        <v>1867</v>
      </c>
      <c r="F110" s="218" t="s">
        <v>1867</v>
      </c>
      <c r="G110" s="491" t="s">
        <v>2063</v>
      </c>
      <c r="H110" s="218" t="s">
        <v>1873</v>
      </c>
      <c r="I110" s="491" t="s">
        <v>1867</v>
      </c>
      <c r="J110" s="218" t="s">
        <v>2064</v>
      </c>
      <c r="K110" s="613" t="s">
        <v>1867</v>
      </c>
      <c r="L110" s="219" t="s">
        <v>556</v>
      </c>
      <c r="M110" s="491"/>
      <c r="N110" s="908"/>
      <c r="O110" s="254"/>
      <c r="P110" s="254"/>
      <c r="Q110" s="254"/>
      <c r="R110" s="254"/>
      <c r="S110" s="254"/>
      <c r="T110" s="254"/>
    </row>
    <row r="111" spans="1:23" ht="14.25" customHeight="1">
      <c r="A111" s="1111"/>
      <c r="B111" s="273" t="s">
        <v>372</v>
      </c>
      <c r="C111" s="758"/>
      <c r="D111" s="229"/>
      <c r="E111" s="219" t="s">
        <v>1867</v>
      </c>
      <c r="F111" s="218" t="s">
        <v>1867</v>
      </c>
      <c r="G111" s="491" t="s">
        <v>2065</v>
      </c>
      <c r="H111" s="218" t="s">
        <v>1867</v>
      </c>
      <c r="I111" s="491" t="s">
        <v>1867</v>
      </c>
      <c r="J111" s="218" t="s">
        <v>2049</v>
      </c>
      <c r="K111" s="613" t="s">
        <v>1873</v>
      </c>
      <c r="L111" s="219" t="s">
        <v>556</v>
      </c>
      <c r="M111" s="491"/>
      <c r="N111" s="908"/>
      <c r="O111" s="254"/>
      <c r="P111" s="254"/>
      <c r="Q111" s="254"/>
      <c r="R111" s="254"/>
      <c r="S111" s="254"/>
      <c r="T111" s="254"/>
    </row>
    <row r="112" spans="1:23" s="360" customFormat="1" ht="14.25" customHeight="1">
      <c r="A112" s="1111">
        <v>29</v>
      </c>
      <c r="B112" s="362"/>
      <c r="C112" s="197"/>
      <c r="D112" s="254"/>
      <c r="E112" s="561" t="s">
        <v>1859</v>
      </c>
      <c r="F112" s="560" t="s">
        <v>1859</v>
      </c>
      <c r="G112" s="611" t="s">
        <v>2120</v>
      </c>
      <c r="H112" s="560" t="s">
        <v>1858</v>
      </c>
      <c r="I112" s="611" t="s">
        <v>1900</v>
      </c>
      <c r="J112" s="560" t="s">
        <v>2121</v>
      </c>
      <c r="K112" s="612" t="s">
        <v>1900</v>
      </c>
      <c r="L112" s="561" t="s">
        <v>1901</v>
      </c>
      <c r="M112" s="491"/>
      <c r="N112" s="908"/>
      <c r="O112" s="254"/>
      <c r="P112" s="254"/>
      <c r="Q112" s="254"/>
      <c r="R112" s="254"/>
      <c r="S112" s="254"/>
      <c r="T112" s="254"/>
    </row>
    <row r="113" spans="1:23" ht="14.25" customHeight="1">
      <c r="A113" s="1111"/>
      <c r="B113" s="273" t="s">
        <v>373</v>
      </c>
      <c r="C113" s="758"/>
      <c r="D113" s="229"/>
      <c r="E113" s="219" t="s">
        <v>1867</v>
      </c>
      <c r="F113" s="218" t="s">
        <v>556</v>
      </c>
      <c r="G113" s="491" t="s">
        <v>2066</v>
      </c>
      <c r="H113" s="218" t="s">
        <v>1867</v>
      </c>
      <c r="I113" s="491" t="s">
        <v>1859</v>
      </c>
      <c r="J113" s="218" t="s">
        <v>2067</v>
      </c>
      <c r="K113" s="613" t="s">
        <v>1890</v>
      </c>
      <c r="L113" s="219" t="s">
        <v>1890</v>
      </c>
      <c r="M113" s="491"/>
      <c r="N113" s="908"/>
      <c r="O113" s="254"/>
      <c r="P113" s="254"/>
      <c r="Q113" s="254"/>
      <c r="R113" s="254"/>
      <c r="S113" s="254"/>
      <c r="T113" s="254"/>
    </row>
    <row r="114" spans="1:23" ht="14.25" customHeight="1">
      <c r="A114" s="1111"/>
      <c r="B114" s="273" t="s">
        <v>662</v>
      </c>
      <c r="C114" s="758"/>
      <c r="D114" s="229"/>
      <c r="E114" s="219" t="s">
        <v>1867</v>
      </c>
      <c r="F114" s="218" t="s">
        <v>1867</v>
      </c>
      <c r="G114" s="491" t="s">
        <v>1954</v>
      </c>
      <c r="H114" s="218" t="s">
        <v>1867</v>
      </c>
      <c r="I114" s="491" t="s">
        <v>1859</v>
      </c>
      <c r="J114" s="218" t="s">
        <v>1898</v>
      </c>
      <c r="K114" s="613" t="s">
        <v>1859</v>
      </c>
      <c r="L114" s="219" t="s">
        <v>1867</v>
      </c>
      <c r="M114" s="491"/>
      <c r="N114" s="908"/>
      <c r="O114" s="254"/>
      <c r="P114" s="254"/>
      <c r="Q114" s="254"/>
      <c r="R114" s="254"/>
      <c r="S114" s="254"/>
      <c r="T114" s="254"/>
      <c r="U114" s="287"/>
      <c r="V114" s="229"/>
      <c r="W114" s="287"/>
    </row>
    <row r="115" spans="1:23" ht="14.25" customHeight="1">
      <c r="A115" s="1111"/>
      <c r="B115" s="273" t="s">
        <v>663</v>
      </c>
      <c r="C115" s="758"/>
      <c r="D115" s="229"/>
      <c r="E115" s="219" t="s">
        <v>1859</v>
      </c>
      <c r="F115" s="218" t="s">
        <v>1867</v>
      </c>
      <c r="G115" s="491" t="s">
        <v>2068</v>
      </c>
      <c r="H115" s="218" t="s">
        <v>1858</v>
      </c>
      <c r="I115" s="491" t="s">
        <v>1861</v>
      </c>
      <c r="J115" s="218" t="s">
        <v>2069</v>
      </c>
      <c r="K115" s="613" t="s">
        <v>1890</v>
      </c>
      <c r="L115" s="219" t="s">
        <v>1873</v>
      </c>
      <c r="M115" s="491"/>
      <c r="N115" s="908"/>
      <c r="O115" s="254"/>
      <c r="P115" s="254"/>
      <c r="Q115" s="254"/>
      <c r="R115" s="254"/>
      <c r="S115" s="254"/>
      <c r="T115" s="254"/>
    </row>
    <row r="116" spans="1:23" s="360" customFormat="1" ht="14.25" customHeight="1">
      <c r="A116" s="1111">
        <v>30</v>
      </c>
      <c r="B116" s="362"/>
      <c r="C116" s="197"/>
      <c r="D116" s="254"/>
      <c r="E116" s="561" t="s">
        <v>1859</v>
      </c>
      <c r="F116" s="560" t="s">
        <v>1867</v>
      </c>
      <c r="G116" s="611" t="s">
        <v>2122</v>
      </c>
      <c r="H116" s="560" t="s">
        <v>1859</v>
      </c>
      <c r="I116" s="611" t="s">
        <v>1888</v>
      </c>
      <c r="J116" s="560" t="s">
        <v>2123</v>
      </c>
      <c r="K116" s="612" t="s">
        <v>1881</v>
      </c>
      <c r="L116" s="561" t="s">
        <v>1881</v>
      </c>
      <c r="M116" s="491"/>
      <c r="N116" s="908"/>
      <c r="O116" s="254"/>
      <c r="P116" s="254"/>
      <c r="Q116" s="254"/>
      <c r="R116" s="254"/>
      <c r="S116" s="254"/>
      <c r="T116" s="254"/>
    </row>
    <row r="117" spans="1:23" ht="14.25" customHeight="1">
      <c r="A117" s="1111"/>
      <c r="B117" s="273" t="s">
        <v>374</v>
      </c>
      <c r="C117" s="758"/>
      <c r="D117" s="254"/>
      <c r="E117" s="219" t="s">
        <v>1867</v>
      </c>
      <c r="F117" s="218" t="s">
        <v>556</v>
      </c>
      <c r="G117" s="491" t="s">
        <v>1935</v>
      </c>
      <c r="H117" s="218" t="s">
        <v>1867</v>
      </c>
      <c r="I117" s="491" t="s">
        <v>1867</v>
      </c>
      <c r="J117" s="218" t="s">
        <v>1663</v>
      </c>
      <c r="K117" s="613" t="s">
        <v>1873</v>
      </c>
      <c r="L117" s="219" t="s">
        <v>1869</v>
      </c>
      <c r="M117" s="491"/>
      <c r="N117" s="908"/>
      <c r="O117" s="254"/>
      <c r="P117" s="254"/>
      <c r="Q117" s="254"/>
      <c r="R117" s="254"/>
      <c r="S117" s="254"/>
      <c r="T117" s="254"/>
    </row>
    <row r="118" spans="1:23" s="360" customFormat="1" ht="14.25" customHeight="1">
      <c r="A118" s="1111"/>
      <c r="B118" s="273" t="s">
        <v>375</v>
      </c>
      <c r="C118" s="758"/>
      <c r="D118" s="229"/>
      <c r="E118" s="219" t="s">
        <v>1867</v>
      </c>
      <c r="F118" s="218" t="s">
        <v>556</v>
      </c>
      <c r="G118" s="491" t="s">
        <v>1948</v>
      </c>
      <c r="H118" s="218" t="s">
        <v>1867</v>
      </c>
      <c r="I118" s="491" t="s">
        <v>1888</v>
      </c>
      <c r="J118" s="218" t="s">
        <v>2070</v>
      </c>
      <c r="K118" s="613" t="s">
        <v>1859</v>
      </c>
      <c r="L118" s="219" t="s">
        <v>1859</v>
      </c>
      <c r="M118" s="491"/>
      <c r="N118" s="908"/>
      <c r="O118" s="254"/>
      <c r="P118" s="254"/>
      <c r="Q118" s="254"/>
      <c r="R118" s="254"/>
      <c r="S118" s="254"/>
      <c r="T118" s="254"/>
    </row>
    <row r="119" spans="1:23" s="360" customFormat="1" ht="14.25" customHeight="1">
      <c r="A119" s="1111"/>
      <c r="B119" s="273" t="s">
        <v>664</v>
      </c>
      <c r="C119" s="758"/>
      <c r="D119" s="229"/>
      <c r="E119" s="219" t="s">
        <v>1867</v>
      </c>
      <c r="F119" s="218" t="s">
        <v>556</v>
      </c>
      <c r="G119" s="491" t="s">
        <v>2071</v>
      </c>
      <c r="H119" s="218" t="s">
        <v>1867</v>
      </c>
      <c r="I119" s="491" t="s">
        <v>1867</v>
      </c>
      <c r="J119" s="218" t="s">
        <v>2072</v>
      </c>
      <c r="K119" s="613" t="s">
        <v>1867</v>
      </c>
      <c r="L119" s="219" t="s">
        <v>1867</v>
      </c>
      <c r="M119" s="491"/>
      <c r="N119" s="908"/>
      <c r="O119" s="254"/>
      <c r="P119" s="254"/>
      <c r="Q119" s="254"/>
      <c r="R119" s="254"/>
      <c r="S119" s="254"/>
      <c r="T119" s="254"/>
    </row>
    <row r="120" spans="1:23" ht="14.25" customHeight="1">
      <c r="A120" s="1111"/>
      <c r="B120" s="273" t="s">
        <v>665</v>
      </c>
      <c r="C120" s="758"/>
      <c r="D120" s="229"/>
      <c r="E120" s="219" t="s">
        <v>1867</v>
      </c>
      <c r="F120" s="218" t="s">
        <v>1867</v>
      </c>
      <c r="G120" s="491" t="s">
        <v>2073</v>
      </c>
      <c r="H120" s="218" t="s">
        <v>1859</v>
      </c>
      <c r="I120" s="491" t="s">
        <v>1867</v>
      </c>
      <c r="J120" s="218" t="s">
        <v>1912</v>
      </c>
      <c r="K120" s="613" t="s">
        <v>1867</v>
      </c>
      <c r="L120" s="219" t="s">
        <v>556</v>
      </c>
      <c r="M120" s="491"/>
      <c r="N120" s="908"/>
      <c r="O120" s="254"/>
      <c r="P120" s="254"/>
      <c r="Q120" s="254"/>
      <c r="R120" s="254"/>
      <c r="S120" s="254"/>
      <c r="T120" s="254"/>
    </row>
    <row r="121" spans="1:23" s="360" customFormat="1" ht="14.25" customHeight="1">
      <c r="A121" s="1111">
        <v>31</v>
      </c>
      <c r="B121" s="362"/>
      <c r="C121" s="197"/>
      <c r="D121" s="254"/>
      <c r="E121" s="561" t="s">
        <v>1859</v>
      </c>
      <c r="F121" s="560" t="s">
        <v>1859</v>
      </c>
      <c r="G121" s="611" t="s">
        <v>2074</v>
      </c>
      <c r="H121" s="560" t="s">
        <v>1876</v>
      </c>
      <c r="I121" s="611" t="s">
        <v>1876</v>
      </c>
      <c r="J121" s="560" t="s">
        <v>2075</v>
      </c>
      <c r="K121" s="612" t="s">
        <v>2044</v>
      </c>
      <c r="L121" s="561" t="s">
        <v>1873</v>
      </c>
      <c r="M121" s="491"/>
      <c r="N121" s="908"/>
      <c r="O121" s="254"/>
      <c r="P121" s="254"/>
      <c r="Q121" s="254"/>
      <c r="R121" s="254"/>
      <c r="S121" s="254"/>
      <c r="T121" s="254"/>
    </row>
    <row r="122" spans="1:23" ht="14.25" customHeight="1">
      <c r="A122" s="1111"/>
      <c r="B122" s="273" t="s">
        <v>376</v>
      </c>
      <c r="C122" s="758"/>
      <c r="D122" s="141"/>
      <c r="E122" s="219" t="s">
        <v>1859</v>
      </c>
      <c r="F122" s="218" t="s">
        <v>1859</v>
      </c>
      <c r="G122" s="491" t="s">
        <v>2074</v>
      </c>
      <c r="H122" s="218" t="s">
        <v>1876</v>
      </c>
      <c r="I122" s="491" t="s">
        <v>1876</v>
      </c>
      <c r="J122" s="218" t="s">
        <v>2075</v>
      </c>
      <c r="K122" s="613" t="s">
        <v>2044</v>
      </c>
      <c r="L122" s="219" t="s">
        <v>1873</v>
      </c>
      <c r="M122" s="491"/>
      <c r="N122" s="908"/>
      <c r="O122" s="254"/>
      <c r="P122" s="254"/>
      <c r="Q122" s="254"/>
      <c r="R122" s="254"/>
      <c r="S122" s="254"/>
      <c r="T122" s="254"/>
    </row>
    <row r="123" spans="1:23" s="360" customFormat="1" ht="14.25" customHeight="1">
      <c r="A123" s="1111">
        <v>32</v>
      </c>
      <c r="B123" s="362"/>
      <c r="C123" s="197"/>
      <c r="D123" s="614"/>
      <c r="E123" s="561" t="s">
        <v>1867</v>
      </c>
      <c r="F123" s="560" t="s">
        <v>1867</v>
      </c>
      <c r="G123" s="611" t="s">
        <v>2101</v>
      </c>
      <c r="H123" s="560" t="s">
        <v>556</v>
      </c>
      <c r="I123" s="611" t="s">
        <v>1867</v>
      </c>
      <c r="J123" s="560" t="s">
        <v>2005</v>
      </c>
      <c r="K123" s="612" t="s">
        <v>1867</v>
      </c>
      <c r="L123" s="561" t="s">
        <v>556</v>
      </c>
      <c r="M123" s="491"/>
      <c r="N123" s="908"/>
      <c r="O123" s="254"/>
      <c r="P123" s="254"/>
      <c r="Q123" s="254"/>
      <c r="R123" s="254"/>
      <c r="S123" s="254"/>
      <c r="T123" s="254"/>
    </row>
    <row r="124" spans="1:23" ht="14.25" customHeight="1">
      <c r="A124" s="1111"/>
      <c r="B124" s="69" t="s">
        <v>666</v>
      </c>
      <c r="C124" s="7"/>
      <c r="D124" s="229"/>
      <c r="E124" s="219" t="s">
        <v>1867</v>
      </c>
      <c r="F124" s="218" t="s">
        <v>1867</v>
      </c>
      <c r="G124" s="491" t="s">
        <v>1869</v>
      </c>
      <c r="H124" s="218" t="s">
        <v>556</v>
      </c>
      <c r="I124" s="491" t="s">
        <v>1867</v>
      </c>
      <c r="J124" s="218" t="s">
        <v>1869</v>
      </c>
      <c r="K124" s="613" t="s">
        <v>1867</v>
      </c>
      <c r="L124" s="219" t="s">
        <v>556</v>
      </c>
      <c r="M124" s="491"/>
      <c r="N124" s="908"/>
      <c r="O124" s="254"/>
      <c r="P124" s="254"/>
      <c r="Q124" s="254"/>
      <c r="R124" s="254"/>
      <c r="S124" s="254"/>
      <c r="T124" s="254"/>
    </row>
    <row r="125" spans="1:23" ht="14.25" customHeight="1">
      <c r="A125" s="1111"/>
      <c r="B125" s="69" t="s">
        <v>667</v>
      </c>
      <c r="C125" s="7"/>
      <c r="D125" s="229"/>
      <c r="E125" s="219" t="s">
        <v>1867</v>
      </c>
      <c r="F125" s="218" t="s">
        <v>556</v>
      </c>
      <c r="G125" s="491" t="s">
        <v>1881</v>
      </c>
      <c r="H125" s="218" t="s">
        <v>556</v>
      </c>
      <c r="I125" s="218" t="s">
        <v>556</v>
      </c>
      <c r="J125" s="218" t="s">
        <v>1881</v>
      </c>
      <c r="K125" s="613" t="s">
        <v>1867</v>
      </c>
      <c r="L125" s="219" t="s">
        <v>556</v>
      </c>
      <c r="M125" s="491"/>
      <c r="N125" s="908"/>
      <c r="O125" s="254"/>
      <c r="P125" s="254"/>
      <c r="Q125" s="254"/>
      <c r="R125" s="254"/>
      <c r="S125" s="254"/>
      <c r="T125" s="254"/>
    </row>
    <row r="126" spans="1:23" ht="14.25" customHeight="1">
      <c r="A126" s="1111"/>
      <c r="B126" s="69" t="s">
        <v>1234</v>
      </c>
      <c r="C126" s="7"/>
      <c r="D126" s="229"/>
      <c r="E126" s="219" t="s">
        <v>556</v>
      </c>
      <c r="F126" s="218" t="s">
        <v>556</v>
      </c>
      <c r="G126" s="491" t="s">
        <v>2076</v>
      </c>
      <c r="H126" s="218" t="s">
        <v>556</v>
      </c>
      <c r="I126" s="491" t="s">
        <v>556</v>
      </c>
      <c r="J126" s="218" t="s">
        <v>1949</v>
      </c>
      <c r="K126" s="613" t="s">
        <v>556</v>
      </c>
      <c r="L126" s="219" t="s">
        <v>556</v>
      </c>
      <c r="M126" s="491"/>
      <c r="N126" s="908"/>
      <c r="O126" s="254"/>
      <c r="P126" s="254"/>
      <c r="Q126" s="254"/>
      <c r="R126" s="254"/>
      <c r="S126" s="254"/>
      <c r="T126" s="254"/>
    </row>
    <row r="127" spans="1:23" s="360" customFormat="1" ht="14.25" customHeight="1">
      <c r="A127" s="1111">
        <v>33</v>
      </c>
      <c r="B127" s="362"/>
      <c r="C127" s="197"/>
      <c r="D127" s="254"/>
      <c r="E127" s="561" t="s">
        <v>1867</v>
      </c>
      <c r="F127" s="560" t="s">
        <v>1867</v>
      </c>
      <c r="G127" s="611" t="s">
        <v>2077</v>
      </c>
      <c r="H127" s="560" t="s">
        <v>1867</v>
      </c>
      <c r="I127" s="611" t="s">
        <v>1867</v>
      </c>
      <c r="J127" s="560" t="s">
        <v>2078</v>
      </c>
      <c r="K127" s="612" t="s">
        <v>1873</v>
      </c>
      <c r="L127" s="561" t="s">
        <v>1867</v>
      </c>
      <c r="M127" s="491"/>
      <c r="N127" s="908"/>
      <c r="O127" s="254"/>
      <c r="P127" s="254"/>
      <c r="Q127" s="254"/>
      <c r="R127" s="254"/>
      <c r="S127" s="254"/>
      <c r="T127" s="254"/>
    </row>
    <row r="128" spans="1:23" ht="14.25" customHeight="1">
      <c r="A128" s="1111"/>
      <c r="B128" s="273" t="s">
        <v>668</v>
      </c>
      <c r="C128" s="758"/>
      <c r="D128" s="229"/>
      <c r="E128" s="219" t="s">
        <v>1867</v>
      </c>
      <c r="F128" s="218" t="s">
        <v>1867</v>
      </c>
      <c r="G128" s="491" t="s">
        <v>2077</v>
      </c>
      <c r="H128" s="218" t="s">
        <v>1867</v>
      </c>
      <c r="I128" s="491" t="s">
        <v>1867</v>
      </c>
      <c r="J128" s="218" t="s">
        <v>2078</v>
      </c>
      <c r="K128" s="613" t="s">
        <v>1873</v>
      </c>
      <c r="L128" s="219" t="s">
        <v>1867</v>
      </c>
      <c r="M128" s="491"/>
      <c r="N128" s="908"/>
      <c r="O128" s="254"/>
      <c r="P128" s="254"/>
      <c r="Q128" s="254"/>
      <c r="R128" s="254"/>
      <c r="S128" s="254"/>
      <c r="T128" s="254"/>
    </row>
    <row r="129" spans="1:20" s="360" customFormat="1" ht="14.25" customHeight="1">
      <c r="A129" s="1111"/>
      <c r="B129" s="362"/>
      <c r="C129" s="197"/>
      <c r="D129" s="175" t="s">
        <v>1045</v>
      </c>
      <c r="E129" s="561" t="s">
        <v>2077</v>
      </c>
      <c r="F129" s="560" t="s">
        <v>2124</v>
      </c>
      <c r="G129" s="611" t="s">
        <v>2125</v>
      </c>
      <c r="H129" s="560" t="s">
        <v>2126</v>
      </c>
      <c r="I129" s="611" t="s">
        <v>2127</v>
      </c>
      <c r="J129" s="560" t="s">
        <v>2128</v>
      </c>
      <c r="K129" s="612" t="s">
        <v>2129</v>
      </c>
      <c r="L129" s="561" t="s">
        <v>2130</v>
      </c>
      <c r="M129" s="491"/>
      <c r="N129" s="908"/>
      <c r="O129" s="254"/>
      <c r="P129" s="254"/>
      <c r="Q129" s="254"/>
      <c r="R129" s="254"/>
      <c r="S129" s="254"/>
      <c r="T129" s="254"/>
    </row>
    <row r="130" spans="1:20" s="360" customFormat="1" ht="14.25" customHeight="1">
      <c r="A130" s="1111"/>
      <c r="B130" s="362"/>
      <c r="C130" s="197"/>
      <c r="D130" s="322" t="s">
        <v>1044</v>
      </c>
      <c r="E130" s="561"/>
      <c r="F130" s="560"/>
      <c r="G130" s="611"/>
      <c r="H130" s="560"/>
      <c r="I130" s="611"/>
      <c r="J130" s="560"/>
      <c r="K130" s="612"/>
      <c r="L130" s="561"/>
      <c r="M130" s="491"/>
      <c r="N130" s="908"/>
      <c r="O130" s="254"/>
      <c r="P130" s="254"/>
      <c r="Q130" s="254"/>
      <c r="R130" s="254"/>
      <c r="S130" s="254"/>
      <c r="T130" s="254"/>
    </row>
    <row r="131" spans="1:20" s="360" customFormat="1" ht="14.25" customHeight="1">
      <c r="A131" s="1111">
        <v>35</v>
      </c>
      <c r="B131" s="362"/>
      <c r="C131" s="197"/>
      <c r="D131" s="254"/>
      <c r="E131" s="561" t="s">
        <v>2077</v>
      </c>
      <c r="F131" s="560" t="s">
        <v>2124</v>
      </c>
      <c r="G131" s="611" t="s">
        <v>2125</v>
      </c>
      <c r="H131" s="560" t="s">
        <v>2126</v>
      </c>
      <c r="I131" s="611" t="s">
        <v>2127</v>
      </c>
      <c r="J131" s="560" t="s">
        <v>2128</v>
      </c>
      <c r="K131" s="612" t="s">
        <v>2129</v>
      </c>
      <c r="L131" s="561" t="s">
        <v>2130</v>
      </c>
      <c r="M131" s="491"/>
      <c r="N131" s="908"/>
      <c r="O131" s="254"/>
      <c r="P131" s="254"/>
      <c r="Q131" s="254"/>
      <c r="R131" s="254"/>
      <c r="S131" s="254"/>
      <c r="T131" s="254"/>
    </row>
    <row r="132" spans="1:20" ht="14.25" customHeight="1">
      <c r="A132" s="1111"/>
      <c r="B132" s="273" t="s">
        <v>377</v>
      </c>
      <c r="C132" s="758"/>
      <c r="E132" s="219" t="s">
        <v>2002</v>
      </c>
      <c r="F132" s="218" t="s">
        <v>2131</v>
      </c>
      <c r="G132" s="491" t="s">
        <v>2132</v>
      </c>
      <c r="H132" s="218" t="s">
        <v>2133</v>
      </c>
      <c r="I132" s="491" t="s">
        <v>2134</v>
      </c>
      <c r="J132" s="218" t="s">
        <v>2135</v>
      </c>
      <c r="K132" s="613" t="s">
        <v>2136</v>
      </c>
      <c r="L132" s="219" t="s">
        <v>2137</v>
      </c>
      <c r="M132" s="491"/>
      <c r="N132" s="908"/>
      <c r="O132" s="254"/>
      <c r="P132" s="254"/>
      <c r="Q132" s="254"/>
      <c r="R132" s="254"/>
      <c r="S132" s="254"/>
      <c r="T132" s="254"/>
    </row>
    <row r="133" spans="1:20" ht="14.25" customHeight="1">
      <c r="A133" s="1111"/>
      <c r="B133" s="273" t="s">
        <v>669</v>
      </c>
      <c r="C133" s="758"/>
      <c r="D133" s="229"/>
      <c r="E133" s="218" t="s">
        <v>556</v>
      </c>
      <c r="F133" s="218" t="s">
        <v>556</v>
      </c>
      <c r="G133" s="491" t="s">
        <v>1878</v>
      </c>
      <c r="H133" s="218" t="s">
        <v>1867</v>
      </c>
      <c r="I133" s="491" t="s">
        <v>1859</v>
      </c>
      <c r="J133" s="218" t="s">
        <v>2003</v>
      </c>
      <c r="K133" s="218" t="s">
        <v>556</v>
      </c>
      <c r="L133" s="219" t="s">
        <v>556</v>
      </c>
      <c r="M133" s="491"/>
      <c r="N133" s="908"/>
      <c r="O133" s="254"/>
      <c r="P133" s="254"/>
      <c r="Q133" s="254"/>
      <c r="R133" s="254"/>
      <c r="S133" s="254"/>
      <c r="T133" s="254"/>
    </row>
    <row r="134" spans="1:20" ht="14.25" customHeight="1">
      <c r="A134" s="1111"/>
      <c r="B134" s="273" t="s">
        <v>378</v>
      </c>
      <c r="C134" s="758"/>
      <c r="D134" s="229"/>
      <c r="E134" s="219" t="s">
        <v>1946</v>
      </c>
      <c r="F134" s="218" t="s">
        <v>2138</v>
      </c>
      <c r="G134" s="491" t="s">
        <v>2139</v>
      </c>
      <c r="H134" s="218" t="s">
        <v>2140</v>
      </c>
      <c r="I134" s="491" t="s">
        <v>2022</v>
      </c>
      <c r="J134" s="218" t="s">
        <v>2141</v>
      </c>
      <c r="K134" s="613" t="s">
        <v>2142</v>
      </c>
      <c r="L134" s="219" t="s">
        <v>2143</v>
      </c>
      <c r="M134" s="491"/>
      <c r="N134" s="908"/>
      <c r="O134" s="254"/>
      <c r="P134" s="254"/>
      <c r="Q134" s="254"/>
      <c r="R134" s="254"/>
      <c r="S134" s="254"/>
      <c r="T134" s="254"/>
    </row>
    <row r="135" spans="1:20" s="360" customFormat="1" ht="14.25" customHeight="1">
      <c r="A135" s="1111"/>
      <c r="B135" s="362"/>
      <c r="C135" s="197"/>
      <c r="D135" s="175" t="s">
        <v>1047</v>
      </c>
      <c r="E135" s="561" t="s">
        <v>1869</v>
      </c>
      <c r="F135" s="560" t="s">
        <v>1859</v>
      </c>
      <c r="G135" s="611" t="s">
        <v>2144</v>
      </c>
      <c r="H135" s="560" t="s">
        <v>1862</v>
      </c>
      <c r="I135" s="611" t="s">
        <v>1861</v>
      </c>
      <c r="J135" s="560" t="s">
        <v>2145</v>
      </c>
      <c r="K135" s="612" t="s">
        <v>2146</v>
      </c>
      <c r="L135" s="561" t="s">
        <v>1890</v>
      </c>
      <c r="M135" s="491"/>
      <c r="N135" s="908"/>
      <c r="O135" s="254"/>
      <c r="P135" s="254"/>
      <c r="Q135" s="254"/>
      <c r="R135" s="254"/>
      <c r="S135" s="254"/>
      <c r="T135" s="254"/>
    </row>
    <row r="136" spans="1:20" s="360" customFormat="1" ht="14.25" customHeight="1">
      <c r="A136" s="1111"/>
      <c r="B136" s="362"/>
      <c r="C136" s="197"/>
      <c r="D136" s="322" t="s">
        <v>1048</v>
      </c>
      <c r="E136" s="561"/>
      <c r="F136" s="560"/>
      <c r="G136" s="611"/>
      <c r="H136" s="560"/>
      <c r="I136" s="611"/>
      <c r="J136" s="560"/>
      <c r="K136" s="612"/>
      <c r="L136" s="561"/>
      <c r="M136" s="491"/>
      <c r="N136" s="908"/>
      <c r="O136" s="254"/>
      <c r="P136" s="254"/>
      <c r="Q136" s="254"/>
      <c r="R136" s="254"/>
      <c r="S136" s="254"/>
      <c r="T136" s="254"/>
    </row>
    <row r="137" spans="1:20" s="360" customFormat="1" ht="14.25" customHeight="1">
      <c r="A137" s="1111">
        <v>36</v>
      </c>
      <c r="B137" s="362"/>
      <c r="C137" s="197"/>
      <c r="D137" s="254"/>
      <c r="E137" s="561" t="s">
        <v>1867</v>
      </c>
      <c r="F137" s="560" t="s">
        <v>1867</v>
      </c>
      <c r="G137" s="611" t="s">
        <v>2147</v>
      </c>
      <c r="H137" s="560" t="s">
        <v>1873</v>
      </c>
      <c r="I137" s="611" t="s">
        <v>1869</v>
      </c>
      <c r="J137" s="560" t="s">
        <v>2148</v>
      </c>
      <c r="K137" s="612" t="s">
        <v>1869</v>
      </c>
      <c r="L137" s="561" t="s">
        <v>556</v>
      </c>
      <c r="M137" s="491"/>
      <c r="N137" s="908"/>
      <c r="O137" s="254"/>
      <c r="P137" s="254"/>
      <c r="Q137" s="254"/>
      <c r="R137" s="254"/>
      <c r="S137" s="254"/>
      <c r="T137" s="254"/>
    </row>
    <row r="138" spans="1:20" ht="14.25" customHeight="1">
      <c r="A138" s="1111"/>
      <c r="B138" s="273" t="s">
        <v>670</v>
      </c>
      <c r="C138" s="758"/>
      <c r="D138" s="229"/>
      <c r="E138" s="219" t="s">
        <v>1867</v>
      </c>
      <c r="F138" s="218" t="s">
        <v>1867</v>
      </c>
      <c r="G138" s="491" t="s">
        <v>2147</v>
      </c>
      <c r="H138" s="218" t="s">
        <v>1873</v>
      </c>
      <c r="I138" s="491" t="s">
        <v>1869</v>
      </c>
      <c r="J138" s="218" t="s">
        <v>2148</v>
      </c>
      <c r="K138" s="613" t="s">
        <v>1869</v>
      </c>
      <c r="L138" s="219" t="s">
        <v>556</v>
      </c>
      <c r="M138" s="491"/>
      <c r="N138" s="908"/>
      <c r="O138" s="254"/>
      <c r="P138" s="254"/>
      <c r="Q138" s="254"/>
      <c r="R138" s="254"/>
      <c r="S138" s="254"/>
      <c r="T138" s="254"/>
    </row>
    <row r="139" spans="1:20" s="360" customFormat="1" ht="14.25" customHeight="1">
      <c r="A139" s="1111">
        <v>37</v>
      </c>
      <c r="B139" s="362"/>
      <c r="C139" s="197"/>
      <c r="D139" s="254"/>
      <c r="E139" s="561" t="s">
        <v>1867</v>
      </c>
      <c r="F139" s="560" t="s">
        <v>1867</v>
      </c>
      <c r="G139" s="611" t="s">
        <v>2149</v>
      </c>
      <c r="H139" s="560" t="s">
        <v>1869</v>
      </c>
      <c r="I139" s="611" t="s">
        <v>1881</v>
      </c>
      <c r="J139" s="560" t="s">
        <v>2150</v>
      </c>
      <c r="K139" s="612" t="s">
        <v>1924</v>
      </c>
      <c r="L139" s="561" t="s">
        <v>1867</v>
      </c>
      <c r="M139" s="491"/>
      <c r="N139" s="908"/>
      <c r="O139" s="254"/>
      <c r="P139" s="254"/>
      <c r="Q139" s="254"/>
      <c r="R139" s="254"/>
      <c r="S139" s="254"/>
      <c r="T139" s="254"/>
    </row>
    <row r="140" spans="1:20" ht="14.25" customHeight="1">
      <c r="A140" s="1111"/>
      <c r="B140" s="273" t="s">
        <v>671</v>
      </c>
      <c r="C140" s="758"/>
      <c r="D140" s="229"/>
      <c r="E140" s="219" t="s">
        <v>1867</v>
      </c>
      <c r="F140" s="218" t="s">
        <v>1867</v>
      </c>
      <c r="G140" s="491" t="s">
        <v>2149</v>
      </c>
      <c r="H140" s="218" t="s">
        <v>1869</v>
      </c>
      <c r="I140" s="491" t="s">
        <v>1881</v>
      </c>
      <c r="J140" s="218" t="s">
        <v>2150</v>
      </c>
      <c r="K140" s="613" t="s">
        <v>1924</v>
      </c>
      <c r="L140" s="219" t="s">
        <v>1867</v>
      </c>
      <c r="M140" s="491"/>
      <c r="N140" s="908"/>
      <c r="O140" s="254"/>
      <c r="P140" s="254"/>
      <c r="Q140" s="254"/>
      <c r="R140" s="254"/>
      <c r="S140" s="254"/>
      <c r="T140" s="254"/>
    </row>
    <row r="141" spans="1:20" s="360" customFormat="1" ht="14.25" customHeight="1">
      <c r="A141" s="1111">
        <v>38</v>
      </c>
      <c r="B141" s="362"/>
      <c r="C141" s="197"/>
      <c r="D141" s="254"/>
      <c r="E141" s="561" t="s">
        <v>1873</v>
      </c>
      <c r="F141" s="560" t="s">
        <v>1859</v>
      </c>
      <c r="G141" s="611" t="s">
        <v>2151</v>
      </c>
      <c r="H141" s="560" t="s">
        <v>1929</v>
      </c>
      <c r="I141" s="611" t="s">
        <v>1890</v>
      </c>
      <c r="J141" s="560" t="s">
        <v>2152</v>
      </c>
      <c r="K141" s="612" t="s">
        <v>2153</v>
      </c>
      <c r="L141" s="561" t="s">
        <v>1890</v>
      </c>
      <c r="M141" s="491"/>
      <c r="N141" s="908"/>
      <c r="O141" s="254"/>
      <c r="P141" s="254"/>
      <c r="Q141" s="254"/>
      <c r="R141" s="254"/>
      <c r="S141" s="254"/>
      <c r="T141" s="254"/>
    </row>
    <row r="142" spans="1:20" ht="14.25" customHeight="1">
      <c r="A142" s="1111"/>
      <c r="B142" s="273" t="s">
        <v>672</v>
      </c>
      <c r="C142" s="758"/>
      <c r="E142" s="219" t="s">
        <v>1867</v>
      </c>
      <c r="F142" s="218" t="s">
        <v>1867</v>
      </c>
      <c r="G142" s="491" t="s">
        <v>2154</v>
      </c>
      <c r="H142" s="218" t="s">
        <v>1873</v>
      </c>
      <c r="I142" s="491" t="s">
        <v>1873</v>
      </c>
      <c r="J142" s="218" t="s">
        <v>2155</v>
      </c>
      <c r="K142" s="613" t="s">
        <v>1866</v>
      </c>
      <c r="L142" s="219" t="s">
        <v>556</v>
      </c>
      <c r="M142" s="491"/>
      <c r="N142" s="908"/>
      <c r="O142" s="254"/>
      <c r="P142" s="254"/>
      <c r="Q142" s="254"/>
      <c r="R142" s="254"/>
      <c r="S142" s="254"/>
      <c r="T142" s="254"/>
    </row>
    <row r="143" spans="1:20" ht="14.25" customHeight="1">
      <c r="A143" s="1111"/>
      <c r="B143" s="273" t="s">
        <v>328</v>
      </c>
      <c r="C143" s="758"/>
      <c r="D143" s="229"/>
      <c r="E143" s="219" t="s">
        <v>1867</v>
      </c>
      <c r="F143" s="218" t="s">
        <v>1867</v>
      </c>
      <c r="G143" s="491" t="s">
        <v>2156</v>
      </c>
      <c r="H143" s="218" t="s">
        <v>1859</v>
      </c>
      <c r="I143" s="491" t="s">
        <v>1869</v>
      </c>
      <c r="J143" s="218" t="s">
        <v>2157</v>
      </c>
      <c r="K143" s="613" t="s">
        <v>1991</v>
      </c>
      <c r="L143" s="219" t="s">
        <v>1890</v>
      </c>
      <c r="M143" s="491"/>
      <c r="N143" s="908"/>
      <c r="O143" s="254"/>
      <c r="P143" s="254"/>
      <c r="Q143" s="254"/>
      <c r="R143" s="254"/>
      <c r="S143" s="254"/>
      <c r="T143" s="254"/>
    </row>
    <row r="144" spans="1:20" ht="14.25" customHeight="1">
      <c r="A144" s="1111"/>
      <c r="B144" s="273" t="s">
        <v>673</v>
      </c>
      <c r="C144" s="758"/>
      <c r="D144" s="229"/>
      <c r="E144" s="219" t="s">
        <v>1873</v>
      </c>
      <c r="F144" s="218" t="s">
        <v>556</v>
      </c>
      <c r="G144" s="491" t="s">
        <v>2158</v>
      </c>
      <c r="H144" s="218" t="s">
        <v>1869</v>
      </c>
      <c r="I144" s="491" t="s">
        <v>1873</v>
      </c>
      <c r="J144" s="218" t="s">
        <v>2159</v>
      </c>
      <c r="K144" s="613" t="s">
        <v>1944</v>
      </c>
      <c r="L144" s="219" t="s">
        <v>556</v>
      </c>
      <c r="M144" s="491"/>
      <c r="N144" s="908"/>
      <c r="O144" s="254"/>
      <c r="P144" s="254"/>
      <c r="Q144" s="254"/>
      <c r="R144" s="254"/>
      <c r="S144" s="254"/>
      <c r="T144" s="254"/>
    </row>
    <row r="145" spans="1:20" s="360" customFormat="1" ht="14.25" customHeight="1">
      <c r="A145" s="1111"/>
      <c r="B145" s="362"/>
      <c r="C145" s="197"/>
      <c r="D145" s="175" t="s">
        <v>1049</v>
      </c>
      <c r="E145" s="561" t="s">
        <v>1867</v>
      </c>
      <c r="F145" s="560" t="s">
        <v>1867</v>
      </c>
      <c r="G145" s="611" t="s">
        <v>2056</v>
      </c>
      <c r="H145" s="560" t="s">
        <v>1867</v>
      </c>
      <c r="I145" s="611" t="s">
        <v>1859</v>
      </c>
      <c r="J145" s="560" t="s">
        <v>2160</v>
      </c>
      <c r="K145" s="612" t="s">
        <v>1973</v>
      </c>
      <c r="L145" s="561" t="s">
        <v>1869</v>
      </c>
      <c r="M145" s="491"/>
      <c r="N145" s="908"/>
      <c r="O145" s="254"/>
      <c r="P145" s="254"/>
      <c r="Q145" s="254"/>
      <c r="R145" s="254"/>
      <c r="S145" s="254"/>
      <c r="T145" s="254"/>
    </row>
    <row r="146" spans="1:20" s="360" customFormat="1" ht="14.25" customHeight="1">
      <c r="A146" s="1111"/>
      <c r="B146" s="362"/>
      <c r="C146" s="197"/>
      <c r="D146" s="322" t="s">
        <v>1046</v>
      </c>
      <c r="E146" s="561"/>
      <c r="F146" s="560"/>
      <c r="G146" s="611"/>
      <c r="H146" s="560"/>
      <c r="I146" s="611"/>
      <c r="J146" s="560"/>
      <c r="K146" s="612"/>
      <c r="L146" s="561"/>
      <c r="M146" s="491"/>
      <c r="N146" s="908"/>
      <c r="O146" s="254"/>
      <c r="P146" s="254"/>
      <c r="Q146" s="254"/>
      <c r="R146" s="254"/>
      <c r="S146" s="254"/>
      <c r="T146" s="254"/>
    </row>
    <row r="147" spans="1:20" s="360" customFormat="1" ht="14.25" customHeight="1">
      <c r="A147" s="1111">
        <v>41</v>
      </c>
      <c r="B147" s="362"/>
      <c r="C147" s="197"/>
      <c r="D147" s="254"/>
      <c r="E147" s="561" t="s">
        <v>1867</v>
      </c>
      <c r="F147" s="560" t="s">
        <v>1867</v>
      </c>
      <c r="G147" s="611" t="s">
        <v>2161</v>
      </c>
      <c r="H147" s="560" t="s">
        <v>1867</v>
      </c>
      <c r="I147" s="611" t="s">
        <v>1867</v>
      </c>
      <c r="J147" s="560" t="s">
        <v>2162</v>
      </c>
      <c r="K147" s="612" t="s">
        <v>556</v>
      </c>
      <c r="L147" s="561" t="s">
        <v>1867</v>
      </c>
      <c r="M147" s="491"/>
      <c r="N147" s="908"/>
      <c r="O147" s="254"/>
      <c r="P147" s="254"/>
      <c r="Q147" s="254"/>
      <c r="R147" s="254"/>
      <c r="S147" s="254"/>
      <c r="T147" s="254"/>
    </row>
    <row r="148" spans="1:20" ht="14.25" customHeight="1">
      <c r="A148" s="1111"/>
      <c r="B148" s="273" t="s">
        <v>674</v>
      </c>
      <c r="C148" s="758"/>
      <c r="D148" s="229"/>
      <c r="E148" s="219" t="s">
        <v>556</v>
      </c>
      <c r="F148" s="218" t="s">
        <v>556</v>
      </c>
      <c r="G148" s="491" t="s">
        <v>1949</v>
      </c>
      <c r="H148" s="218" t="s">
        <v>1867</v>
      </c>
      <c r="I148" s="491" t="s">
        <v>556</v>
      </c>
      <c r="J148" s="218" t="s">
        <v>1949</v>
      </c>
      <c r="K148" s="613" t="s">
        <v>556</v>
      </c>
      <c r="L148" s="219" t="s">
        <v>556</v>
      </c>
      <c r="M148" s="491"/>
      <c r="N148" s="908"/>
      <c r="O148" s="254"/>
      <c r="P148" s="254"/>
      <c r="Q148" s="254"/>
      <c r="R148" s="254"/>
      <c r="S148" s="254"/>
      <c r="T148" s="254"/>
    </row>
    <row r="149" spans="1:20" ht="14.25" customHeight="1">
      <c r="A149" s="1111"/>
      <c r="B149" s="273" t="s">
        <v>675</v>
      </c>
      <c r="C149" s="758"/>
      <c r="D149" s="229"/>
      <c r="E149" s="219" t="s">
        <v>1867</v>
      </c>
      <c r="F149" s="218" t="s">
        <v>1867</v>
      </c>
      <c r="G149" s="491" t="s">
        <v>2042</v>
      </c>
      <c r="H149" s="218" t="s">
        <v>1867</v>
      </c>
      <c r="I149" s="491" t="s">
        <v>1867</v>
      </c>
      <c r="J149" s="218" t="s">
        <v>2042</v>
      </c>
      <c r="K149" s="218" t="s">
        <v>556</v>
      </c>
      <c r="L149" s="219" t="s">
        <v>1867</v>
      </c>
      <c r="M149" s="491"/>
      <c r="N149" s="908"/>
      <c r="O149" s="254"/>
      <c r="P149" s="254"/>
      <c r="Q149" s="254"/>
      <c r="R149" s="254"/>
      <c r="S149" s="254"/>
      <c r="T149" s="254"/>
    </row>
    <row r="150" spans="1:20" s="360" customFormat="1" ht="14.25" customHeight="1">
      <c r="A150" s="1111">
        <v>42</v>
      </c>
      <c r="B150" s="362"/>
      <c r="C150" s="197"/>
      <c r="D150" s="254"/>
      <c r="E150" s="561" t="s">
        <v>1867</v>
      </c>
      <c r="F150" s="560" t="s">
        <v>1867</v>
      </c>
      <c r="G150" s="611" t="s">
        <v>2063</v>
      </c>
      <c r="H150" s="560" t="s">
        <v>1867</v>
      </c>
      <c r="I150" s="611" t="s">
        <v>1859</v>
      </c>
      <c r="J150" s="560" t="s">
        <v>2163</v>
      </c>
      <c r="K150" s="612" t="s">
        <v>1973</v>
      </c>
      <c r="L150" s="561" t="s">
        <v>1869</v>
      </c>
      <c r="M150" s="491"/>
      <c r="N150" s="908"/>
      <c r="O150" s="254"/>
      <c r="P150" s="254"/>
      <c r="Q150" s="254"/>
      <c r="R150" s="254"/>
      <c r="S150" s="254"/>
      <c r="T150" s="254"/>
    </row>
    <row r="151" spans="1:20" ht="14.25" customHeight="1">
      <c r="A151" s="1111"/>
      <c r="B151" s="273" t="s">
        <v>676</v>
      </c>
      <c r="C151" s="758"/>
      <c r="D151" s="229"/>
      <c r="E151" s="219" t="s">
        <v>1867</v>
      </c>
      <c r="F151" s="218" t="s">
        <v>1867</v>
      </c>
      <c r="G151" s="491" t="s">
        <v>2163</v>
      </c>
      <c r="H151" s="218" t="s">
        <v>1867</v>
      </c>
      <c r="I151" s="491" t="s">
        <v>1859</v>
      </c>
      <c r="J151" s="218" t="s">
        <v>2064</v>
      </c>
      <c r="K151" s="613" t="s">
        <v>1973</v>
      </c>
      <c r="L151" s="219" t="s">
        <v>1869</v>
      </c>
      <c r="M151" s="491"/>
      <c r="N151" s="908"/>
      <c r="O151" s="254"/>
      <c r="P151" s="254"/>
      <c r="Q151" s="254"/>
      <c r="R151" s="254"/>
      <c r="S151" s="254"/>
      <c r="T151" s="254"/>
    </row>
    <row r="152" spans="1:20" ht="14.25" customHeight="1">
      <c r="A152" s="229"/>
      <c r="B152" s="273" t="s">
        <v>682</v>
      </c>
      <c r="C152" s="758"/>
      <c r="E152" s="218" t="s">
        <v>556</v>
      </c>
      <c r="F152" s="218" t="s">
        <v>556</v>
      </c>
      <c r="G152" s="491" t="s">
        <v>1859</v>
      </c>
      <c r="H152" s="218" t="s">
        <v>556</v>
      </c>
      <c r="I152" s="218" t="s">
        <v>556</v>
      </c>
      <c r="J152" s="218" t="s">
        <v>1859</v>
      </c>
      <c r="K152" s="218" t="s">
        <v>556</v>
      </c>
      <c r="L152" s="219" t="s">
        <v>556</v>
      </c>
      <c r="M152" s="491"/>
      <c r="N152" s="908"/>
      <c r="O152" s="254"/>
      <c r="P152" s="254"/>
      <c r="Q152" s="254"/>
      <c r="R152" s="254"/>
      <c r="S152" s="254"/>
      <c r="T152" s="254"/>
    </row>
    <row r="153" spans="1:20" s="360" customFormat="1" ht="14.25" customHeight="1">
      <c r="A153" s="1111">
        <v>43</v>
      </c>
      <c r="B153" s="362"/>
      <c r="C153" s="197"/>
      <c r="E153" s="561" t="s">
        <v>1867</v>
      </c>
      <c r="F153" s="560" t="s">
        <v>1867</v>
      </c>
      <c r="G153" s="611" t="s">
        <v>2056</v>
      </c>
      <c r="H153" s="560" t="s">
        <v>1867</v>
      </c>
      <c r="I153" s="611" t="s">
        <v>1859</v>
      </c>
      <c r="J153" s="560" t="s">
        <v>2160</v>
      </c>
      <c r="K153" s="612" t="s">
        <v>1973</v>
      </c>
      <c r="L153" s="561" t="s">
        <v>1869</v>
      </c>
      <c r="M153" s="491"/>
      <c r="N153" s="908"/>
      <c r="O153" s="254"/>
      <c r="P153" s="254"/>
      <c r="Q153" s="254"/>
      <c r="R153" s="254"/>
      <c r="S153" s="254"/>
      <c r="T153" s="254"/>
    </row>
    <row r="154" spans="1:20" ht="14.25" customHeight="1">
      <c r="A154" s="1111"/>
      <c r="B154" s="273" t="s">
        <v>677</v>
      </c>
      <c r="C154" s="758"/>
      <c r="E154" s="219" t="s">
        <v>556</v>
      </c>
      <c r="F154" s="218" t="s">
        <v>556</v>
      </c>
      <c r="G154" s="491" t="s">
        <v>556</v>
      </c>
      <c r="H154" s="218" t="s">
        <v>556</v>
      </c>
      <c r="I154" s="491" t="s">
        <v>556</v>
      </c>
      <c r="J154" s="218" t="s">
        <v>556</v>
      </c>
      <c r="K154" s="613" t="s">
        <v>556</v>
      </c>
      <c r="L154" s="219" t="s">
        <v>556</v>
      </c>
      <c r="M154" s="491"/>
      <c r="N154" s="908"/>
      <c r="O154" s="254"/>
      <c r="P154" s="254"/>
      <c r="Q154" s="254"/>
      <c r="R154" s="254"/>
      <c r="S154" s="254"/>
      <c r="T154" s="254"/>
    </row>
    <row r="155" spans="1:20" s="360" customFormat="1" ht="14.25" customHeight="1">
      <c r="A155" s="1111"/>
      <c r="B155" s="362"/>
      <c r="C155" s="197"/>
      <c r="D155" s="175" t="s">
        <v>1051</v>
      </c>
      <c r="E155" s="561" t="s">
        <v>1867</v>
      </c>
      <c r="F155" s="560" t="s">
        <v>1867</v>
      </c>
      <c r="G155" s="611" t="s">
        <v>2055</v>
      </c>
      <c r="H155" s="560" t="s">
        <v>1867</v>
      </c>
      <c r="I155" s="611" t="s">
        <v>1867</v>
      </c>
      <c r="J155" s="560" t="s">
        <v>1871</v>
      </c>
      <c r="K155" s="612" t="s">
        <v>1869</v>
      </c>
      <c r="L155" s="561" t="s">
        <v>1859</v>
      </c>
      <c r="M155" s="491"/>
      <c r="N155" s="908"/>
      <c r="O155" s="254"/>
      <c r="P155" s="254"/>
      <c r="Q155" s="254"/>
      <c r="R155" s="254"/>
      <c r="S155" s="254"/>
      <c r="T155" s="254"/>
    </row>
    <row r="156" spans="1:20" s="360" customFormat="1" ht="14.25" customHeight="1">
      <c r="A156" s="1111"/>
      <c r="B156" s="362"/>
      <c r="C156" s="197"/>
      <c r="D156" s="322" t="s">
        <v>1050</v>
      </c>
      <c r="E156" s="560"/>
      <c r="F156" s="560"/>
      <c r="G156" s="560"/>
      <c r="H156" s="560"/>
      <c r="I156" s="560"/>
      <c r="J156" s="560"/>
      <c r="K156" s="560"/>
      <c r="L156" s="561"/>
      <c r="M156" s="491"/>
      <c r="N156" s="908"/>
      <c r="O156" s="254"/>
      <c r="P156" s="254"/>
      <c r="Q156" s="254"/>
      <c r="R156" s="254"/>
      <c r="S156" s="254"/>
      <c r="T156" s="254"/>
    </row>
    <row r="157" spans="1:20" s="360" customFormat="1" ht="14.25" customHeight="1">
      <c r="A157" s="1111"/>
      <c r="B157" s="362"/>
      <c r="C157" s="197"/>
      <c r="D157" s="175" t="s">
        <v>1235</v>
      </c>
      <c r="E157" s="560" t="s">
        <v>1873</v>
      </c>
      <c r="F157" s="560" t="s">
        <v>1867</v>
      </c>
      <c r="G157" s="560" t="s">
        <v>2164</v>
      </c>
      <c r="H157" s="560" t="s">
        <v>1881</v>
      </c>
      <c r="I157" s="560" t="s">
        <v>2071</v>
      </c>
      <c r="J157" s="560" t="s">
        <v>2165</v>
      </c>
      <c r="K157" s="560" t="s">
        <v>2000</v>
      </c>
      <c r="L157" s="561" t="s">
        <v>1869</v>
      </c>
      <c r="M157" s="491"/>
      <c r="N157" s="908"/>
      <c r="O157" s="254"/>
      <c r="P157" s="254"/>
      <c r="Q157" s="254"/>
      <c r="R157" s="254"/>
      <c r="S157" s="254"/>
      <c r="T157" s="254"/>
    </row>
    <row r="158" spans="1:20" s="360" customFormat="1" ht="14.25" customHeight="1">
      <c r="A158" s="1111"/>
      <c r="B158" s="362"/>
      <c r="C158" s="197"/>
      <c r="D158" s="322" t="s">
        <v>1236</v>
      </c>
      <c r="E158" s="560"/>
      <c r="F158" s="560"/>
      <c r="G158" s="560"/>
      <c r="H158" s="560"/>
      <c r="I158" s="560"/>
      <c r="J158" s="560"/>
      <c r="K158" s="560"/>
      <c r="L158" s="561"/>
      <c r="M158" s="491"/>
      <c r="N158" s="908"/>
      <c r="O158" s="254"/>
      <c r="P158" s="254"/>
      <c r="Q158" s="254"/>
      <c r="R158" s="254"/>
      <c r="S158" s="254"/>
      <c r="T158" s="254"/>
    </row>
    <row r="159" spans="1:20" s="360" customFormat="1" ht="14.25" customHeight="1">
      <c r="A159" s="1111"/>
      <c r="B159" s="362"/>
      <c r="C159" s="197"/>
      <c r="D159" s="175" t="s">
        <v>1237</v>
      </c>
      <c r="E159" s="560" t="s">
        <v>1859</v>
      </c>
      <c r="F159" s="560" t="s">
        <v>1859</v>
      </c>
      <c r="G159" s="560" t="s">
        <v>2166</v>
      </c>
      <c r="H159" s="560" t="s">
        <v>1929</v>
      </c>
      <c r="I159" s="560" t="s">
        <v>1876</v>
      </c>
      <c r="J159" s="560" t="s">
        <v>2167</v>
      </c>
      <c r="K159" s="560" t="s">
        <v>1961</v>
      </c>
      <c r="L159" s="561" t="s">
        <v>1859</v>
      </c>
      <c r="M159" s="491"/>
      <c r="N159" s="908"/>
      <c r="O159" s="254"/>
      <c r="P159" s="254"/>
      <c r="Q159" s="254"/>
      <c r="R159" s="254"/>
      <c r="S159" s="254"/>
      <c r="T159" s="254"/>
    </row>
    <row r="160" spans="1:20" s="360" customFormat="1" ht="14.25" customHeight="1">
      <c r="A160" s="1111"/>
      <c r="B160" s="362"/>
      <c r="C160" s="197"/>
      <c r="D160" s="322" t="s">
        <v>1238</v>
      </c>
      <c r="E160" s="560"/>
      <c r="F160" s="560"/>
      <c r="G160" s="560"/>
      <c r="H160" s="560"/>
      <c r="I160" s="560"/>
      <c r="J160" s="560"/>
      <c r="K160" s="560"/>
      <c r="L160" s="561"/>
      <c r="M160" s="491"/>
      <c r="N160" s="908"/>
      <c r="O160" s="254"/>
      <c r="P160" s="254"/>
      <c r="Q160" s="254"/>
      <c r="R160" s="254"/>
      <c r="S160" s="254"/>
      <c r="T160" s="254"/>
    </row>
    <row r="161" spans="1:20" s="360" customFormat="1" ht="14.25" customHeight="1">
      <c r="A161" s="1111"/>
      <c r="B161" s="362"/>
      <c r="C161" s="197"/>
      <c r="D161" s="175" t="s">
        <v>1053</v>
      </c>
      <c r="E161" s="560" t="s">
        <v>1867</v>
      </c>
      <c r="F161" s="560" t="s">
        <v>1867</v>
      </c>
      <c r="G161" s="560" t="s">
        <v>1998</v>
      </c>
      <c r="H161" s="560" t="s">
        <v>1867</v>
      </c>
      <c r="I161" s="560" t="s">
        <v>1859</v>
      </c>
      <c r="J161" s="560" t="s">
        <v>2168</v>
      </c>
      <c r="K161" s="560" t="s">
        <v>556</v>
      </c>
      <c r="L161" s="561" t="s">
        <v>556</v>
      </c>
      <c r="M161" s="491"/>
      <c r="N161" s="908"/>
      <c r="O161" s="254"/>
      <c r="P161" s="254"/>
      <c r="Q161" s="254"/>
      <c r="R161" s="254"/>
      <c r="S161" s="254"/>
      <c r="T161" s="254"/>
    </row>
    <row r="162" spans="1:20" s="360" customFormat="1" ht="14.25" customHeight="1">
      <c r="A162" s="1111"/>
      <c r="B162" s="362"/>
      <c r="C162" s="197"/>
      <c r="D162" s="322" t="s">
        <v>1052</v>
      </c>
      <c r="E162" s="560"/>
      <c r="F162" s="611"/>
      <c r="G162" s="560"/>
      <c r="H162" s="611"/>
      <c r="I162" s="560"/>
      <c r="J162" s="611"/>
      <c r="K162" s="560"/>
      <c r="L162" s="561"/>
      <c r="M162" s="491"/>
      <c r="N162" s="908"/>
      <c r="O162" s="254"/>
      <c r="P162" s="254"/>
      <c r="Q162" s="254"/>
      <c r="R162" s="254"/>
      <c r="S162" s="254"/>
      <c r="T162" s="254"/>
    </row>
    <row r="163" spans="1:20" s="360" customFormat="1" ht="14.25" customHeight="1">
      <c r="A163" s="1111"/>
      <c r="B163" s="362"/>
      <c r="C163" s="197"/>
      <c r="D163" s="175" t="s">
        <v>1055</v>
      </c>
      <c r="E163" s="560" t="s">
        <v>1867</v>
      </c>
      <c r="F163" s="611" t="s">
        <v>1867</v>
      </c>
      <c r="G163" s="560" t="s">
        <v>2040</v>
      </c>
      <c r="H163" s="611" t="s">
        <v>2169</v>
      </c>
      <c r="I163" s="560" t="s">
        <v>1859</v>
      </c>
      <c r="J163" s="611" t="s">
        <v>2170</v>
      </c>
      <c r="K163" s="560" t="s">
        <v>1873</v>
      </c>
      <c r="L163" s="561" t="s">
        <v>556</v>
      </c>
      <c r="M163" s="491"/>
      <c r="N163" s="908"/>
      <c r="O163" s="254"/>
      <c r="P163" s="254"/>
      <c r="Q163" s="254"/>
      <c r="R163" s="254"/>
      <c r="S163" s="254"/>
      <c r="T163" s="254"/>
    </row>
    <row r="164" spans="1:20" s="360" customFormat="1" ht="14.25" customHeight="1">
      <c r="A164" s="1111"/>
      <c r="B164" s="362"/>
      <c r="C164" s="197"/>
      <c r="D164" s="322" t="s">
        <v>1054</v>
      </c>
      <c r="E164" s="560"/>
      <c r="F164" s="611"/>
      <c r="G164" s="560"/>
      <c r="H164" s="611"/>
      <c r="I164" s="560"/>
      <c r="J164" s="611"/>
      <c r="K164" s="560"/>
      <c r="L164" s="561"/>
      <c r="M164" s="491"/>
      <c r="N164" s="908"/>
      <c r="O164" s="254"/>
      <c r="P164" s="254"/>
      <c r="Q164" s="254"/>
      <c r="R164" s="254"/>
      <c r="S164" s="254"/>
      <c r="T164" s="254"/>
    </row>
    <row r="165" spans="1:20" s="360" customFormat="1" ht="14.25" customHeight="1">
      <c r="A165" s="1111"/>
      <c r="B165" s="362"/>
      <c r="C165" s="197"/>
      <c r="D165" s="175" t="s">
        <v>873</v>
      </c>
      <c r="E165" s="560">
        <v>0.30000000000000138</v>
      </c>
      <c r="F165" s="611">
        <v>0.2000000000000007</v>
      </c>
      <c r="G165" s="560">
        <v>65.899999999982697</v>
      </c>
      <c r="H165" s="611">
        <v>0.20000000000001705</v>
      </c>
      <c r="I165" s="560">
        <v>0.60000000000000031</v>
      </c>
      <c r="J165" s="611">
        <v>64.100000000011647</v>
      </c>
      <c r="K165" s="560" t="s">
        <v>556</v>
      </c>
      <c r="L165" s="561" t="s">
        <v>556</v>
      </c>
      <c r="M165" s="491"/>
      <c r="N165" s="908"/>
      <c r="O165" s="254"/>
      <c r="P165" s="254"/>
      <c r="Q165" s="254"/>
      <c r="R165" s="254"/>
      <c r="S165" s="254"/>
      <c r="T165" s="254"/>
    </row>
    <row r="166" spans="1:20" ht="14.25" customHeight="1">
      <c r="A166" s="247"/>
      <c r="B166" s="236"/>
      <c r="C166" s="229"/>
      <c r="D166" s="322" t="s">
        <v>1056</v>
      </c>
      <c r="E166" s="446"/>
      <c r="F166" s="446"/>
      <c r="G166" s="446"/>
      <c r="H166" s="446"/>
      <c r="I166" s="446"/>
      <c r="J166" s="446"/>
      <c r="K166" s="446"/>
      <c r="L166" s="450"/>
      <c r="M166" s="238"/>
      <c r="N166" s="1109"/>
      <c r="O166" s="229"/>
      <c r="P166" s="229"/>
      <c r="Q166" s="229"/>
      <c r="R166" s="229"/>
      <c r="S166" s="229"/>
      <c r="T166" s="229"/>
    </row>
    <row r="167" spans="1:20" ht="6" customHeight="1">
      <c r="A167" s="229"/>
      <c r="B167" s="229"/>
      <c r="C167" s="229"/>
      <c r="D167" s="322"/>
      <c r="E167" s="667"/>
      <c r="F167" s="667"/>
      <c r="G167" s="667"/>
      <c r="H167" s="667"/>
      <c r="I167" s="667"/>
      <c r="J167" s="667"/>
      <c r="K167" s="667"/>
      <c r="L167" s="667"/>
      <c r="M167" s="238"/>
      <c r="N167" s="1109"/>
      <c r="O167" s="229"/>
      <c r="P167" s="229"/>
      <c r="Q167" s="229"/>
      <c r="R167" s="229"/>
      <c r="S167" s="229"/>
      <c r="T167" s="229"/>
    </row>
    <row r="168" spans="1:20" ht="14.25" customHeight="1">
      <c r="A168" s="668" t="s">
        <v>1328</v>
      </c>
      <c r="B168" s="447"/>
      <c r="C168" s="447"/>
      <c r="E168" s="238"/>
      <c r="F168" s="238"/>
      <c r="G168" s="238"/>
      <c r="H168" s="238"/>
      <c r="I168" s="238"/>
      <c r="J168" s="238"/>
      <c r="K168" s="238"/>
      <c r="L168" s="238"/>
      <c r="M168" s="238"/>
      <c r="N168" s="1109"/>
      <c r="O168" s="229"/>
      <c r="P168" s="229"/>
      <c r="Q168" s="229"/>
      <c r="R168" s="229"/>
      <c r="S168" s="229"/>
      <c r="T168" s="229"/>
    </row>
    <row r="169" spans="1:20" s="365" customFormat="1" ht="14.25" customHeight="1">
      <c r="A169" s="669" t="s">
        <v>1329</v>
      </c>
      <c r="B169" s="447"/>
      <c r="C169" s="447"/>
      <c r="E169" s="366"/>
      <c r="F169" s="366"/>
      <c r="G169" s="366"/>
      <c r="H169" s="366"/>
      <c r="I169" s="366"/>
      <c r="J169" s="366"/>
      <c r="K169" s="366"/>
      <c r="L169" s="366"/>
      <c r="M169" s="366"/>
      <c r="N169" s="1110"/>
      <c r="O169" s="256"/>
      <c r="P169" s="256"/>
      <c r="Q169" s="256"/>
      <c r="R169" s="256"/>
      <c r="S169" s="256"/>
      <c r="T169" s="256"/>
    </row>
    <row r="170" spans="1:20" ht="11.25" customHeight="1">
      <c r="A170" s="229"/>
      <c r="B170" s="447"/>
      <c r="C170" s="447"/>
      <c r="D170" s="447"/>
      <c r="E170" s="238"/>
      <c r="F170" s="238"/>
      <c r="G170" s="238"/>
      <c r="H170" s="238"/>
      <c r="I170" s="238"/>
      <c r="J170" s="238"/>
      <c r="K170" s="238"/>
      <c r="L170" s="238"/>
      <c r="M170" s="238"/>
      <c r="N170" s="1109"/>
      <c r="O170" s="229"/>
      <c r="P170" s="229"/>
      <c r="Q170" s="229"/>
      <c r="R170" s="229"/>
      <c r="S170" s="229"/>
      <c r="T170" s="229"/>
    </row>
    <row r="171" spans="1:20" ht="11.25" customHeight="1">
      <c r="A171" s="229"/>
      <c r="B171" s="229"/>
      <c r="C171" s="229"/>
      <c r="D171" s="229"/>
      <c r="E171" s="238"/>
      <c r="F171" s="238"/>
      <c r="G171" s="238"/>
      <c r="H171" s="238"/>
      <c r="I171" s="238"/>
      <c r="J171" s="238"/>
      <c r="K171" s="238"/>
      <c r="L171" s="238"/>
      <c r="M171" s="238"/>
      <c r="N171" s="1109"/>
      <c r="O171" s="229"/>
      <c r="P171" s="229"/>
      <c r="Q171" s="229"/>
      <c r="R171" s="229"/>
      <c r="S171" s="229"/>
      <c r="T171" s="229"/>
    </row>
    <row r="172" spans="1:20" ht="11.25" customHeight="1">
      <c r="A172" s="229"/>
      <c r="B172" s="229"/>
      <c r="C172" s="229"/>
      <c r="D172" s="229"/>
      <c r="E172" s="238"/>
      <c r="F172" s="238"/>
      <c r="G172" s="238"/>
      <c r="H172" s="238"/>
      <c r="I172" s="238"/>
      <c r="J172" s="238"/>
      <c r="K172" s="238"/>
      <c r="L172" s="238"/>
      <c r="M172" s="238"/>
      <c r="N172" s="1109"/>
      <c r="O172" s="229"/>
      <c r="P172" s="229"/>
      <c r="Q172" s="229"/>
      <c r="R172" s="229"/>
      <c r="S172" s="229"/>
      <c r="T172" s="229"/>
    </row>
    <row r="173" spans="1:20" ht="11.25" customHeight="1">
      <c r="A173" s="229"/>
      <c r="B173" s="229"/>
      <c r="C173" s="229"/>
      <c r="D173" s="229"/>
      <c r="E173" s="238"/>
      <c r="F173" s="238"/>
      <c r="G173" s="238"/>
      <c r="H173" s="238"/>
      <c r="I173" s="238"/>
      <c r="J173" s="238"/>
      <c r="K173" s="238"/>
      <c r="L173" s="238"/>
      <c r="M173" s="238"/>
      <c r="N173" s="1109"/>
      <c r="O173" s="229"/>
      <c r="P173" s="229"/>
      <c r="Q173" s="229"/>
      <c r="R173" s="229"/>
      <c r="S173" s="229"/>
      <c r="T173" s="229"/>
    </row>
    <row r="174" spans="1:20" ht="11.25" customHeight="1">
      <c r="A174" s="229"/>
      <c r="B174" s="229"/>
      <c r="C174" s="229"/>
      <c r="D174" s="229"/>
      <c r="E174" s="238"/>
      <c r="F174" s="238"/>
      <c r="G174" s="238"/>
      <c r="H174" s="238"/>
      <c r="I174" s="238"/>
      <c r="J174" s="238"/>
      <c r="K174" s="238"/>
      <c r="L174" s="238"/>
      <c r="M174" s="238"/>
      <c r="N174" s="1109"/>
      <c r="O174" s="229"/>
      <c r="P174" s="229"/>
      <c r="Q174" s="229"/>
      <c r="R174" s="229"/>
      <c r="S174" s="229"/>
      <c r="T174" s="229"/>
    </row>
    <row r="175" spans="1:20" ht="11.25" customHeight="1">
      <c r="A175" s="229"/>
      <c r="B175" s="229"/>
      <c r="C175" s="229"/>
      <c r="D175" s="229"/>
      <c r="E175" s="238"/>
      <c r="F175" s="238"/>
      <c r="G175" s="238"/>
      <c r="H175" s="238"/>
      <c r="I175" s="238"/>
      <c r="J175" s="238"/>
      <c r="K175" s="238"/>
      <c r="L175" s="238"/>
      <c r="M175" s="238"/>
      <c r="N175" s="1109"/>
      <c r="O175" s="229"/>
      <c r="P175" s="229"/>
      <c r="Q175" s="229"/>
      <c r="R175" s="229"/>
      <c r="S175" s="229"/>
      <c r="T175" s="229"/>
    </row>
    <row r="176" spans="1:20" ht="11.25" customHeight="1">
      <c r="A176" s="229"/>
      <c r="B176" s="229"/>
      <c r="C176" s="229"/>
      <c r="D176" s="229"/>
      <c r="E176" s="238"/>
      <c r="F176" s="238"/>
      <c r="G176" s="238"/>
      <c r="H176" s="238"/>
      <c r="I176" s="238"/>
      <c r="J176" s="238"/>
      <c r="K176" s="238"/>
      <c r="L176" s="238"/>
      <c r="M176" s="238"/>
      <c r="N176" s="1109"/>
      <c r="O176" s="229"/>
      <c r="P176" s="229"/>
      <c r="Q176" s="229"/>
      <c r="R176" s="229"/>
      <c r="S176" s="229"/>
      <c r="T176" s="229"/>
    </row>
    <row r="177" spans="1:20" ht="11.25" customHeight="1">
      <c r="A177" s="229"/>
      <c r="B177" s="229"/>
      <c r="C177" s="229"/>
      <c r="D177" s="229"/>
      <c r="E177" s="238"/>
      <c r="F177" s="238"/>
      <c r="G177" s="238"/>
      <c r="H177" s="238"/>
      <c r="I177" s="238"/>
      <c r="J177" s="238"/>
      <c r="K177" s="238"/>
      <c r="L177" s="238"/>
      <c r="M177" s="238"/>
      <c r="N177" s="1109"/>
      <c r="O177" s="229"/>
      <c r="P177" s="229"/>
      <c r="Q177" s="229"/>
      <c r="R177" s="229"/>
      <c r="S177" s="229"/>
      <c r="T177" s="229"/>
    </row>
    <row r="178" spans="1:20" ht="11.25" customHeight="1">
      <c r="A178" s="229"/>
      <c r="B178" s="229"/>
      <c r="C178" s="229"/>
      <c r="D178" s="229"/>
      <c r="E178" s="238"/>
      <c r="F178" s="238"/>
      <c r="G178" s="238"/>
      <c r="H178" s="238"/>
      <c r="I178" s="238"/>
      <c r="J178" s="238"/>
      <c r="K178" s="238"/>
      <c r="L178" s="238"/>
      <c r="M178" s="238"/>
      <c r="N178" s="1109"/>
      <c r="O178" s="229"/>
      <c r="P178" s="229"/>
      <c r="Q178" s="229"/>
      <c r="R178" s="229"/>
      <c r="S178" s="229"/>
      <c r="T178" s="229"/>
    </row>
    <row r="179" spans="1:20" ht="11.25" customHeight="1">
      <c r="A179" s="229"/>
      <c r="B179" s="229"/>
      <c r="C179" s="229"/>
      <c r="D179" s="229"/>
      <c r="E179" s="238"/>
      <c r="F179" s="238"/>
      <c r="G179" s="238"/>
      <c r="H179" s="238"/>
      <c r="I179" s="238"/>
      <c r="J179" s="238"/>
      <c r="K179" s="238"/>
      <c r="L179" s="238"/>
      <c r="M179" s="238"/>
      <c r="N179" s="1109"/>
      <c r="O179" s="229"/>
      <c r="P179" s="229"/>
      <c r="Q179" s="229"/>
      <c r="R179" s="229"/>
      <c r="S179" s="229"/>
      <c r="T179" s="229"/>
    </row>
    <row r="180" spans="1:20" ht="11.25" customHeight="1">
      <c r="A180" s="229"/>
      <c r="B180" s="229"/>
      <c r="C180" s="229"/>
      <c r="D180" s="229"/>
      <c r="E180" s="238"/>
      <c r="F180" s="238"/>
      <c r="G180" s="238"/>
      <c r="H180" s="238"/>
      <c r="I180" s="238"/>
      <c r="J180" s="238"/>
      <c r="K180" s="238"/>
      <c r="L180" s="238"/>
      <c r="M180" s="238"/>
      <c r="N180" s="1109"/>
      <c r="O180" s="229"/>
      <c r="P180" s="229"/>
      <c r="Q180" s="229"/>
      <c r="R180" s="229"/>
      <c r="S180" s="229"/>
      <c r="T180" s="229"/>
    </row>
    <row r="181" spans="1:20" ht="11.25" customHeight="1">
      <c r="A181" s="229"/>
      <c r="B181" s="229"/>
      <c r="C181" s="229"/>
      <c r="D181" s="229"/>
      <c r="E181" s="238"/>
      <c r="F181" s="238"/>
      <c r="G181" s="238"/>
      <c r="H181" s="238"/>
      <c r="I181" s="238"/>
      <c r="J181" s="238"/>
      <c r="K181" s="238"/>
      <c r="L181" s="238"/>
      <c r="M181" s="238"/>
      <c r="N181" s="1109"/>
      <c r="O181" s="229"/>
      <c r="P181" s="229"/>
      <c r="Q181" s="229"/>
      <c r="R181" s="229"/>
      <c r="S181" s="229"/>
      <c r="T181" s="229"/>
    </row>
    <row r="182" spans="1:20" ht="11.25" customHeight="1">
      <c r="A182" s="229"/>
      <c r="B182" s="229"/>
      <c r="C182" s="229"/>
      <c r="D182" s="229"/>
      <c r="E182" s="238"/>
      <c r="F182" s="238"/>
      <c r="G182" s="238"/>
      <c r="H182" s="238"/>
      <c r="I182" s="238"/>
      <c r="J182" s="238"/>
      <c r="K182" s="238"/>
      <c r="L182" s="238"/>
      <c r="M182" s="238"/>
      <c r="N182" s="1109"/>
      <c r="O182" s="229"/>
      <c r="P182" s="229"/>
      <c r="Q182" s="229"/>
      <c r="R182" s="229"/>
      <c r="S182" s="229"/>
      <c r="T182" s="229"/>
    </row>
    <row r="183" spans="1:20" ht="11.25" customHeight="1">
      <c r="A183" s="229"/>
      <c r="B183" s="229"/>
      <c r="C183" s="229"/>
      <c r="D183" s="229"/>
      <c r="E183" s="238"/>
      <c r="F183" s="238"/>
      <c r="G183" s="238"/>
      <c r="H183" s="238"/>
      <c r="I183" s="238"/>
      <c r="J183" s="238"/>
      <c r="K183" s="238"/>
      <c r="L183" s="238"/>
      <c r="M183" s="238"/>
      <c r="N183" s="1109"/>
      <c r="O183" s="229"/>
      <c r="P183" s="229"/>
      <c r="Q183" s="229"/>
      <c r="R183" s="229"/>
      <c r="S183" s="229"/>
      <c r="T183" s="229"/>
    </row>
    <row r="184" spans="1:20" ht="11.25" customHeight="1">
      <c r="A184" s="229"/>
      <c r="B184" s="229"/>
      <c r="C184" s="229"/>
      <c r="E184" s="238"/>
      <c r="F184" s="238"/>
      <c r="G184" s="238"/>
      <c r="H184" s="238"/>
      <c r="I184" s="238"/>
      <c r="J184" s="238"/>
      <c r="K184" s="238"/>
      <c r="L184" s="238"/>
      <c r="M184" s="238"/>
      <c r="N184" s="1109"/>
      <c r="O184" s="229"/>
      <c r="P184" s="229"/>
      <c r="Q184" s="229"/>
      <c r="R184" s="229"/>
      <c r="S184" s="229"/>
      <c r="T184" s="229"/>
    </row>
    <row r="185" spans="1:20" ht="11.25" customHeight="1">
      <c r="A185" s="229"/>
      <c r="B185" s="229"/>
      <c r="C185" s="229"/>
      <c r="E185" s="238"/>
      <c r="F185" s="238"/>
      <c r="G185" s="238"/>
      <c r="H185" s="238"/>
      <c r="I185" s="238"/>
      <c r="J185" s="238"/>
      <c r="K185" s="238"/>
      <c r="L185" s="238"/>
      <c r="M185" s="238"/>
      <c r="N185" s="1109"/>
      <c r="O185" s="229"/>
      <c r="P185" s="229"/>
      <c r="Q185" s="229"/>
      <c r="R185" s="229"/>
      <c r="S185" s="229"/>
      <c r="T185" s="229"/>
    </row>
    <row r="186" spans="1:20" ht="11.25" customHeight="1">
      <c r="A186" s="229"/>
      <c r="B186" s="229"/>
      <c r="C186" s="229"/>
      <c r="E186" s="238"/>
      <c r="F186" s="238"/>
      <c r="G186" s="238"/>
      <c r="H186" s="238"/>
      <c r="I186" s="238"/>
      <c r="J186" s="238"/>
      <c r="K186" s="238"/>
      <c r="L186" s="238"/>
      <c r="M186" s="238"/>
      <c r="N186" s="1109"/>
      <c r="O186" s="229"/>
      <c r="P186" s="229"/>
      <c r="Q186" s="229"/>
      <c r="R186" s="229"/>
      <c r="S186" s="229"/>
      <c r="T186" s="229"/>
    </row>
    <row r="187" spans="1:20" ht="11.25" customHeight="1">
      <c r="A187" s="229"/>
      <c r="B187" s="229"/>
      <c r="C187" s="229"/>
      <c r="E187" s="238"/>
      <c r="F187" s="238"/>
      <c r="G187" s="238"/>
      <c r="H187" s="238"/>
      <c r="I187" s="238"/>
      <c r="J187" s="238"/>
      <c r="K187" s="238"/>
      <c r="L187" s="238"/>
      <c r="M187" s="238"/>
      <c r="N187" s="1109"/>
      <c r="O187" s="229"/>
      <c r="P187" s="229"/>
      <c r="Q187" s="229"/>
      <c r="R187" s="229"/>
      <c r="S187" s="229"/>
      <c r="T187" s="229"/>
    </row>
    <row r="188" spans="1:20" ht="11.25" customHeight="1">
      <c r="A188" s="229"/>
      <c r="B188" s="229"/>
      <c r="C188" s="229"/>
      <c r="D188" s="229"/>
      <c r="E188" s="238"/>
      <c r="F188" s="238"/>
      <c r="G188" s="238"/>
      <c r="H188" s="238"/>
      <c r="I188" s="238"/>
      <c r="J188" s="238"/>
      <c r="K188" s="238"/>
      <c r="L188" s="238"/>
      <c r="M188" s="238"/>
      <c r="N188" s="1109"/>
      <c r="O188" s="229"/>
      <c r="P188" s="229"/>
      <c r="Q188" s="229"/>
      <c r="R188" s="229"/>
      <c r="S188" s="229"/>
      <c r="T188" s="229"/>
    </row>
    <row r="189" spans="1:20" ht="11.25" customHeight="1">
      <c r="A189" s="229"/>
      <c r="B189" s="229"/>
      <c r="C189" s="229"/>
      <c r="D189" s="229"/>
      <c r="E189" s="238"/>
      <c r="F189" s="238"/>
      <c r="G189" s="238"/>
      <c r="H189" s="238"/>
      <c r="I189" s="238"/>
      <c r="J189" s="238"/>
      <c r="K189" s="238"/>
      <c r="L189" s="238"/>
      <c r="M189" s="238"/>
      <c r="N189" s="1109"/>
      <c r="O189" s="229"/>
      <c r="P189" s="229"/>
      <c r="Q189" s="229"/>
      <c r="R189" s="229"/>
      <c r="S189" s="229"/>
      <c r="T189" s="229"/>
    </row>
    <row r="190" spans="1:20" ht="11.25" customHeight="1">
      <c r="A190" s="229"/>
      <c r="B190" s="229"/>
      <c r="C190" s="229"/>
      <c r="D190" s="229"/>
      <c r="E190" s="238"/>
      <c r="F190" s="238"/>
      <c r="G190" s="238"/>
      <c r="H190" s="238"/>
      <c r="I190" s="238"/>
      <c r="J190" s="238"/>
      <c r="K190" s="238"/>
      <c r="L190" s="238"/>
      <c r="M190" s="238"/>
      <c r="N190" s="1109"/>
      <c r="O190" s="229"/>
      <c r="P190" s="229"/>
      <c r="Q190" s="229"/>
      <c r="R190" s="229"/>
      <c r="S190" s="229"/>
      <c r="T190" s="229"/>
    </row>
    <row r="191" spans="1:20" ht="11.25" customHeight="1">
      <c r="A191" s="229"/>
      <c r="B191" s="229"/>
      <c r="C191" s="229"/>
      <c r="D191" s="229"/>
      <c r="E191" s="238"/>
      <c r="F191" s="238"/>
      <c r="G191" s="238"/>
      <c r="H191" s="238"/>
      <c r="I191" s="238"/>
      <c r="J191" s="238"/>
      <c r="K191" s="238"/>
      <c r="L191" s="238"/>
      <c r="M191" s="238"/>
      <c r="N191" s="1109"/>
      <c r="O191" s="229"/>
      <c r="P191" s="229"/>
      <c r="Q191" s="229"/>
      <c r="R191" s="229"/>
      <c r="S191" s="229"/>
      <c r="T191" s="229"/>
    </row>
    <row r="192" spans="1:20" ht="11.25" customHeight="1">
      <c r="A192" s="229"/>
      <c r="B192" s="229"/>
      <c r="C192" s="229"/>
      <c r="D192" s="229"/>
      <c r="E192" s="238"/>
      <c r="F192" s="238"/>
      <c r="G192" s="238"/>
      <c r="H192" s="238"/>
      <c r="I192" s="238"/>
      <c r="J192" s="238"/>
      <c r="K192" s="238"/>
      <c r="L192" s="238"/>
      <c r="M192" s="238"/>
      <c r="N192" s="1109"/>
      <c r="O192" s="229"/>
      <c r="P192" s="229"/>
      <c r="Q192" s="229"/>
      <c r="R192" s="229"/>
      <c r="S192" s="229"/>
      <c r="T192" s="229"/>
    </row>
    <row r="193" spans="1:20" ht="11.25" customHeight="1">
      <c r="A193" s="229"/>
      <c r="B193" s="229"/>
      <c r="C193" s="229"/>
      <c r="D193" s="229"/>
      <c r="E193" s="238"/>
      <c r="F193" s="238"/>
      <c r="G193" s="238"/>
      <c r="H193" s="238"/>
      <c r="I193" s="238"/>
      <c r="J193" s="238"/>
      <c r="K193" s="238"/>
      <c r="L193" s="238"/>
      <c r="M193" s="238"/>
      <c r="N193" s="1109"/>
      <c r="O193" s="229"/>
      <c r="P193" s="229"/>
      <c r="Q193" s="229"/>
      <c r="R193" s="229"/>
      <c r="S193" s="229"/>
      <c r="T193" s="229"/>
    </row>
    <row r="194" spans="1:20" ht="11.25" customHeight="1">
      <c r="A194" s="229"/>
      <c r="B194" s="229"/>
      <c r="C194" s="229"/>
      <c r="D194" s="229"/>
      <c r="E194" s="238"/>
      <c r="F194" s="238"/>
      <c r="G194" s="238"/>
      <c r="H194" s="238"/>
      <c r="I194" s="238"/>
      <c r="J194" s="238"/>
      <c r="K194" s="238"/>
      <c r="L194" s="238"/>
      <c r="M194" s="238"/>
      <c r="N194" s="1109"/>
      <c r="O194" s="229"/>
      <c r="P194" s="229"/>
      <c r="Q194" s="229"/>
      <c r="R194" s="229"/>
      <c r="S194" s="229"/>
      <c r="T194" s="229"/>
    </row>
    <row r="195" spans="1:20" ht="11.25" customHeight="1">
      <c r="A195" s="229"/>
      <c r="B195" s="229"/>
      <c r="C195" s="229"/>
      <c r="D195" s="229"/>
      <c r="E195" s="238"/>
      <c r="F195" s="238"/>
      <c r="G195" s="238"/>
      <c r="H195" s="238"/>
      <c r="I195" s="238"/>
      <c r="J195" s="238"/>
      <c r="K195" s="238"/>
      <c r="L195" s="238"/>
      <c r="M195" s="238"/>
      <c r="N195" s="1109"/>
      <c r="O195" s="229"/>
      <c r="P195" s="229"/>
      <c r="Q195" s="229"/>
      <c r="R195" s="229"/>
      <c r="S195" s="229"/>
      <c r="T195" s="229"/>
    </row>
    <row r="196" spans="1:20" ht="11.25" customHeight="1">
      <c r="A196" s="229"/>
      <c r="B196" s="229"/>
      <c r="C196" s="229"/>
      <c r="D196" s="229"/>
      <c r="E196" s="238"/>
      <c r="F196" s="238"/>
      <c r="G196" s="238"/>
      <c r="H196" s="238"/>
      <c r="I196" s="238"/>
      <c r="J196" s="238"/>
      <c r="K196" s="238"/>
      <c r="L196" s="238"/>
      <c r="M196" s="238"/>
      <c r="N196" s="1109"/>
      <c r="O196" s="229"/>
      <c r="P196" s="229"/>
      <c r="Q196" s="229"/>
      <c r="R196" s="229"/>
      <c r="S196" s="229"/>
      <c r="T196" s="229"/>
    </row>
    <row r="197" spans="1:20" ht="11.25" customHeight="1">
      <c r="A197" s="229"/>
      <c r="B197" s="229"/>
      <c r="C197" s="229"/>
      <c r="D197" s="229"/>
      <c r="E197" s="238"/>
      <c r="F197" s="238"/>
      <c r="G197" s="238"/>
      <c r="H197" s="238"/>
      <c r="I197" s="238"/>
      <c r="J197" s="238"/>
      <c r="K197" s="238"/>
      <c r="L197" s="238"/>
      <c r="M197" s="238"/>
      <c r="N197" s="1109"/>
      <c r="O197" s="229"/>
      <c r="P197" s="229"/>
      <c r="Q197" s="229"/>
      <c r="R197" s="229"/>
      <c r="S197" s="229"/>
      <c r="T197" s="229"/>
    </row>
    <row r="198" spans="1:20" ht="11.25" customHeight="1">
      <c r="A198" s="229"/>
      <c r="B198" s="229"/>
      <c r="C198" s="229"/>
      <c r="D198" s="229"/>
      <c r="E198" s="238"/>
      <c r="F198" s="238"/>
      <c r="G198" s="238"/>
      <c r="H198" s="238"/>
      <c r="I198" s="238"/>
      <c r="J198" s="238"/>
      <c r="K198" s="238"/>
      <c r="L198" s="238"/>
      <c r="M198" s="238"/>
      <c r="N198" s="1109"/>
      <c r="O198" s="229"/>
      <c r="P198" s="229"/>
      <c r="Q198" s="229"/>
      <c r="R198" s="229"/>
      <c r="S198" s="229"/>
      <c r="T198" s="229"/>
    </row>
    <row r="199" spans="1:20" ht="11.25" customHeight="1">
      <c r="A199" s="229"/>
      <c r="B199" s="229"/>
      <c r="C199" s="229"/>
      <c r="D199" s="229"/>
      <c r="E199" s="238"/>
      <c r="F199" s="238"/>
      <c r="G199" s="238"/>
      <c r="H199" s="238"/>
      <c r="I199" s="238"/>
      <c r="J199" s="238"/>
      <c r="K199" s="238"/>
      <c r="L199" s="238"/>
      <c r="M199" s="238"/>
    </row>
    <row r="200" spans="1:20" ht="11.25" customHeight="1">
      <c r="A200" s="229"/>
      <c r="B200" s="229"/>
      <c r="C200" s="229"/>
      <c r="D200" s="229"/>
      <c r="E200" s="238"/>
      <c r="F200" s="238"/>
      <c r="G200" s="238"/>
      <c r="H200" s="238"/>
      <c r="I200" s="238"/>
      <c r="J200" s="238"/>
      <c r="K200" s="238"/>
      <c r="L200" s="238"/>
      <c r="M200" s="238"/>
    </row>
    <row r="201" spans="1:20" ht="11.25" customHeight="1">
      <c r="A201" s="229"/>
      <c r="B201" s="229"/>
      <c r="C201" s="229"/>
      <c r="D201" s="229"/>
      <c r="E201" s="238"/>
      <c r="F201" s="238"/>
      <c r="G201" s="238"/>
      <c r="H201" s="238"/>
      <c r="I201" s="238"/>
      <c r="J201" s="238"/>
      <c r="K201" s="238"/>
      <c r="L201" s="238"/>
      <c r="M201" s="238"/>
    </row>
    <row r="202" spans="1:20" ht="11.25" customHeight="1">
      <c r="A202" s="229"/>
      <c r="B202" s="229"/>
      <c r="C202" s="229"/>
      <c r="D202" s="229"/>
      <c r="E202" s="238"/>
      <c r="F202" s="238"/>
      <c r="G202" s="238"/>
      <c r="H202" s="238"/>
      <c r="I202" s="238"/>
      <c r="J202" s="238"/>
      <c r="K202" s="238"/>
      <c r="L202" s="238"/>
      <c r="M202" s="238"/>
    </row>
    <row r="203" spans="1:20" ht="11.25" customHeight="1">
      <c r="A203" s="229"/>
      <c r="B203" s="229"/>
      <c r="C203" s="229"/>
      <c r="D203" s="229"/>
      <c r="E203" s="238"/>
      <c r="F203" s="238"/>
      <c r="G203" s="238"/>
      <c r="H203" s="238"/>
      <c r="I203" s="238"/>
      <c r="J203" s="238"/>
      <c r="K203" s="238"/>
      <c r="L203" s="238"/>
      <c r="M203" s="238"/>
    </row>
    <row r="204" spans="1:20" ht="11.25" customHeight="1">
      <c r="A204" s="229"/>
      <c r="B204" s="229"/>
      <c r="C204" s="229"/>
      <c r="D204" s="229"/>
      <c r="E204" s="238"/>
      <c r="F204" s="238"/>
      <c r="G204" s="238"/>
      <c r="H204" s="238"/>
      <c r="I204" s="238"/>
      <c r="J204" s="238"/>
      <c r="K204" s="238"/>
      <c r="L204" s="238"/>
      <c r="M204" s="238"/>
    </row>
    <row r="205" spans="1:20" ht="11.25" customHeight="1">
      <c r="A205" s="229"/>
      <c r="B205" s="229"/>
      <c r="C205" s="229"/>
      <c r="D205" s="229"/>
      <c r="E205" s="238"/>
      <c r="F205" s="238"/>
      <c r="G205" s="238"/>
      <c r="H205" s="238"/>
      <c r="I205" s="238"/>
      <c r="J205" s="238"/>
      <c r="K205" s="238"/>
      <c r="L205" s="238"/>
      <c r="M205" s="238"/>
    </row>
    <row r="206" spans="1:20" ht="11.25" customHeight="1">
      <c r="A206" s="229"/>
      <c r="B206" s="229"/>
      <c r="C206" s="229"/>
      <c r="D206" s="229"/>
      <c r="E206" s="238"/>
      <c r="F206" s="238"/>
      <c r="G206" s="238"/>
      <c r="H206" s="238"/>
      <c r="I206" s="238"/>
      <c r="J206" s="238"/>
      <c r="K206" s="238"/>
      <c r="L206" s="238"/>
      <c r="M206" s="238"/>
    </row>
    <row r="207" spans="1:20" ht="11.25" customHeight="1">
      <c r="A207" s="229"/>
      <c r="B207" s="229"/>
      <c r="C207" s="229"/>
      <c r="D207" s="229"/>
      <c r="E207" s="238"/>
      <c r="F207" s="238"/>
      <c r="G207" s="238"/>
      <c r="H207" s="238"/>
      <c r="I207" s="238"/>
      <c r="J207" s="238"/>
      <c r="K207" s="238"/>
      <c r="L207" s="238"/>
      <c r="M207" s="238"/>
    </row>
    <row r="208" spans="1:20" ht="11.25" customHeight="1">
      <c r="A208" s="229"/>
      <c r="B208" s="229"/>
      <c r="C208" s="229"/>
      <c r="D208" s="229"/>
      <c r="E208" s="238"/>
      <c r="F208" s="238"/>
      <c r="G208" s="238"/>
      <c r="H208" s="238"/>
      <c r="I208" s="238"/>
      <c r="J208" s="238"/>
      <c r="K208" s="238"/>
      <c r="L208" s="238"/>
      <c r="M208" s="238"/>
    </row>
    <row r="209" spans="1:13" ht="11.25" customHeight="1">
      <c r="A209" s="229"/>
      <c r="B209" s="229"/>
      <c r="C209" s="229"/>
      <c r="D209" s="229"/>
      <c r="E209" s="238"/>
      <c r="F209" s="238"/>
      <c r="G209" s="238"/>
      <c r="H209" s="238"/>
      <c r="I209" s="238"/>
      <c r="J209" s="238"/>
      <c r="K209" s="238"/>
      <c r="L209" s="238"/>
      <c r="M209" s="238"/>
    </row>
    <row r="210" spans="1:13" ht="11.25" customHeight="1">
      <c r="A210" s="229"/>
      <c r="B210" s="229"/>
      <c r="C210" s="229"/>
      <c r="D210" s="229"/>
      <c r="E210" s="238"/>
      <c r="F210" s="238"/>
      <c r="G210" s="238"/>
      <c r="H210" s="238"/>
      <c r="I210" s="238"/>
      <c r="J210" s="238"/>
      <c r="K210" s="238"/>
      <c r="L210" s="238"/>
      <c r="M210" s="238"/>
    </row>
    <row r="211" spans="1:13" ht="11.25" customHeight="1">
      <c r="A211" s="229"/>
      <c r="B211" s="229"/>
      <c r="C211" s="229"/>
      <c r="D211" s="229"/>
      <c r="E211" s="238"/>
      <c r="F211" s="238"/>
      <c r="G211" s="238"/>
      <c r="H211" s="238"/>
      <c r="I211" s="238"/>
      <c r="J211" s="238"/>
      <c r="K211" s="238"/>
      <c r="L211" s="238"/>
      <c r="M211" s="238"/>
    </row>
    <row r="212" spans="1:13" ht="11.25" customHeight="1">
      <c r="A212" s="229"/>
      <c r="B212" s="229"/>
      <c r="C212" s="229"/>
      <c r="D212" s="229"/>
      <c r="E212" s="238"/>
      <c r="F212" s="238"/>
      <c r="G212" s="238"/>
      <c r="H212" s="238"/>
      <c r="I212" s="238"/>
      <c r="J212" s="238"/>
      <c r="K212" s="238"/>
      <c r="L212" s="238"/>
      <c r="M212" s="238"/>
    </row>
    <row r="213" spans="1:13" ht="11.25" customHeight="1">
      <c r="A213" s="229"/>
      <c r="B213" s="229"/>
      <c r="C213" s="229"/>
      <c r="D213" s="229"/>
      <c r="E213" s="238"/>
      <c r="F213" s="238"/>
      <c r="G213" s="238"/>
      <c r="H213" s="238"/>
      <c r="I213" s="238"/>
      <c r="J213" s="238"/>
      <c r="K213" s="238"/>
      <c r="L213" s="238"/>
      <c r="M213" s="364"/>
    </row>
    <row r="214" spans="1:13" ht="11.25" customHeight="1">
      <c r="A214" s="229"/>
      <c r="B214" s="229"/>
      <c r="C214" s="229"/>
      <c r="D214" s="229"/>
      <c r="E214" s="238"/>
      <c r="F214" s="238"/>
      <c r="G214" s="238"/>
      <c r="H214" s="238"/>
      <c r="I214" s="238"/>
      <c r="J214" s="238"/>
      <c r="K214" s="238"/>
      <c r="L214" s="238"/>
      <c r="M214" s="364"/>
    </row>
    <row r="215" spans="1:13" ht="11.25" customHeight="1">
      <c r="A215" s="229"/>
      <c r="B215" s="229"/>
      <c r="C215" s="229"/>
      <c r="D215" s="229"/>
      <c r="E215" s="238"/>
      <c r="F215" s="238"/>
      <c r="G215" s="238"/>
      <c r="H215" s="238"/>
      <c r="I215" s="238"/>
      <c r="J215" s="238"/>
      <c r="K215" s="238"/>
      <c r="L215" s="238"/>
      <c r="M215" s="364"/>
    </row>
    <row r="216" spans="1:13" ht="11.25" customHeight="1">
      <c r="A216" s="229"/>
      <c r="B216" s="229"/>
      <c r="C216" s="229"/>
      <c r="D216" s="229"/>
      <c r="E216" s="238"/>
      <c r="F216" s="238"/>
      <c r="G216" s="238"/>
      <c r="H216" s="238"/>
      <c r="I216" s="238"/>
      <c r="J216" s="238"/>
      <c r="K216" s="238"/>
      <c r="L216" s="238"/>
      <c r="M216" s="364"/>
    </row>
    <row r="217" spans="1:13" ht="11.25" customHeight="1">
      <c r="A217" s="229"/>
      <c r="B217" s="229"/>
      <c r="C217" s="229"/>
      <c r="D217" s="229"/>
      <c r="E217" s="238"/>
      <c r="F217" s="238"/>
      <c r="G217" s="238"/>
      <c r="H217" s="238"/>
      <c r="I217" s="238"/>
      <c r="J217" s="238"/>
      <c r="K217" s="238"/>
      <c r="L217" s="238"/>
      <c r="M217" s="364"/>
    </row>
    <row r="218" spans="1:13" ht="11.25" customHeight="1">
      <c r="A218" s="229"/>
      <c r="B218" s="229"/>
      <c r="C218" s="229"/>
      <c r="D218" s="229"/>
      <c r="E218" s="238"/>
      <c r="F218" s="238"/>
      <c r="G218" s="238"/>
      <c r="H218" s="238"/>
      <c r="I218" s="238"/>
      <c r="J218" s="238"/>
      <c r="K218" s="238"/>
      <c r="L218" s="238"/>
      <c r="M218" s="364"/>
    </row>
    <row r="219" spans="1:13" ht="11.25" customHeight="1">
      <c r="A219" s="229"/>
      <c r="B219" s="229"/>
      <c r="C219" s="229"/>
      <c r="D219" s="229"/>
      <c r="E219" s="238"/>
      <c r="F219" s="238"/>
      <c r="G219" s="238"/>
      <c r="H219" s="238"/>
      <c r="I219" s="238"/>
      <c r="J219" s="238"/>
      <c r="K219" s="238"/>
      <c r="L219" s="238"/>
      <c r="M219" s="364"/>
    </row>
    <row r="220" spans="1:13" ht="11.25" customHeight="1">
      <c r="A220" s="229"/>
      <c r="B220" s="229"/>
      <c r="C220" s="229"/>
      <c r="D220" s="229"/>
      <c r="E220" s="238"/>
      <c r="F220" s="238"/>
      <c r="G220" s="238"/>
      <c r="H220" s="238"/>
      <c r="I220" s="238"/>
      <c r="J220" s="238"/>
      <c r="K220" s="238"/>
      <c r="L220" s="238"/>
      <c r="M220" s="364"/>
    </row>
    <row r="221" spans="1:13" ht="11.25" customHeight="1">
      <c r="A221" s="229"/>
      <c r="B221" s="229"/>
      <c r="C221" s="229"/>
      <c r="D221" s="229"/>
      <c r="E221" s="238"/>
      <c r="F221" s="238"/>
      <c r="G221" s="238"/>
      <c r="H221" s="238"/>
      <c r="I221" s="238"/>
      <c r="J221" s="238"/>
      <c r="K221" s="238"/>
      <c r="L221" s="238"/>
      <c r="M221" s="364"/>
    </row>
    <row r="222" spans="1:13" ht="11.25" customHeight="1">
      <c r="A222" s="229"/>
      <c r="B222" s="229"/>
      <c r="C222" s="229"/>
      <c r="D222" s="229"/>
      <c r="E222" s="238"/>
      <c r="F222" s="238"/>
      <c r="G222" s="238"/>
      <c r="H222" s="238"/>
      <c r="I222" s="238"/>
      <c r="J222" s="238"/>
      <c r="K222" s="238"/>
      <c r="L222" s="238"/>
      <c r="M222" s="364"/>
    </row>
    <row r="223" spans="1:13" ht="11.25" customHeight="1">
      <c r="A223" s="229"/>
      <c r="B223" s="229"/>
      <c r="C223" s="229"/>
      <c r="D223" s="229"/>
      <c r="E223" s="238"/>
      <c r="F223" s="238"/>
      <c r="G223" s="238"/>
      <c r="H223" s="238"/>
      <c r="I223" s="238"/>
      <c r="J223" s="238"/>
      <c r="K223" s="238"/>
      <c r="L223" s="364"/>
      <c r="M223" s="364"/>
    </row>
    <row r="224" spans="1:13" ht="11.25" customHeight="1">
      <c r="A224" s="229"/>
      <c r="B224" s="229"/>
      <c r="C224" s="229"/>
      <c r="D224" s="229"/>
      <c r="E224" s="238"/>
      <c r="F224" s="238"/>
      <c r="G224" s="238"/>
      <c r="H224" s="238"/>
      <c r="I224" s="238"/>
      <c r="J224" s="238"/>
      <c r="K224" s="238"/>
      <c r="L224" s="364"/>
      <c r="M224" s="364"/>
    </row>
    <row r="225" spans="1:13" ht="11.25" customHeight="1">
      <c r="A225" s="229"/>
      <c r="B225" s="229"/>
      <c r="C225" s="229"/>
      <c r="D225" s="229"/>
      <c r="E225" s="238"/>
      <c r="F225" s="238"/>
      <c r="G225" s="238"/>
      <c r="H225" s="238"/>
      <c r="I225" s="238"/>
      <c r="J225" s="238"/>
      <c r="K225" s="238"/>
      <c r="L225" s="364"/>
      <c r="M225" s="364"/>
    </row>
    <row r="226" spans="1:13" ht="11.25" customHeight="1">
      <c r="A226" s="229"/>
      <c r="B226" s="229"/>
      <c r="C226" s="229"/>
      <c r="D226" s="229"/>
      <c r="E226" s="238"/>
      <c r="F226" s="238"/>
      <c r="G226" s="238"/>
      <c r="H226" s="238"/>
      <c r="I226" s="238"/>
      <c r="J226" s="238"/>
      <c r="K226" s="238"/>
      <c r="L226" s="364"/>
      <c r="M226" s="364"/>
    </row>
    <row r="227" spans="1:13" ht="11.25" customHeight="1">
      <c r="A227" s="229"/>
      <c r="B227" s="229"/>
      <c r="C227" s="229"/>
      <c r="D227" s="229"/>
      <c r="E227" s="238"/>
      <c r="F227" s="238"/>
      <c r="G227" s="238"/>
      <c r="H227" s="238"/>
      <c r="I227" s="238"/>
      <c r="J227" s="238"/>
      <c r="K227" s="238"/>
      <c r="L227" s="364"/>
      <c r="M227" s="364"/>
    </row>
    <row r="228" spans="1:13" ht="11.25" customHeight="1">
      <c r="A228" s="229"/>
      <c r="B228" s="229"/>
      <c r="C228" s="229"/>
      <c r="D228" s="229"/>
      <c r="E228" s="238"/>
      <c r="F228" s="238"/>
      <c r="G228" s="238"/>
      <c r="H228" s="238"/>
      <c r="I228" s="238"/>
      <c r="J228" s="238"/>
      <c r="K228" s="238"/>
      <c r="L228" s="364"/>
      <c r="M228" s="364"/>
    </row>
    <row r="229" spans="1:13" ht="11.25" customHeight="1">
      <c r="A229" s="229"/>
      <c r="B229" s="229"/>
      <c r="C229" s="229"/>
      <c r="D229" s="229"/>
      <c r="E229" s="238"/>
      <c r="F229" s="238"/>
      <c r="G229" s="238"/>
      <c r="H229" s="238"/>
      <c r="I229" s="238"/>
      <c r="J229" s="238"/>
      <c r="K229" s="238"/>
      <c r="L229" s="364"/>
      <c r="M229" s="364"/>
    </row>
    <row r="230" spans="1:13" ht="11.25" customHeight="1">
      <c r="A230" s="229"/>
      <c r="B230" s="229"/>
      <c r="C230" s="229"/>
      <c r="D230" s="229"/>
      <c r="E230" s="238"/>
      <c r="F230" s="238"/>
      <c r="G230" s="238"/>
      <c r="H230" s="238"/>
      <c r="I230" s="238"/>
      <c r="J230" s="238"/>
      <c r="K230" s="238"/>
      <c r="L230" s="364"/>
      <c r="M230" s="364"/>
    </row>
    <row r="231" spans="1:13" ht="11.25" customHeight="1">
      <c r="A231" s="229"/>
      <c r="B231" s="229"/>
      <c r="C231" s="229"/>
      <c r="D231" s="229"/>
      <c r="E231" s="238"/>
      <c r="F231" s="238"/>
      <c r="G231" s="238"/>
      <c r="H231" s="238"/>
      <c r="I231" s="238"/>
      <c r="J231" s="238"/>
      <c r="K231" s="238"/>
      <c r="L231" s="364"/>
      <c r="M231" s="364"/>
    </row>
    <row r="232" spans="1:13" ht="11.25" customHeight="1">
      <c r="A232" s="229"/>
      <c r="B232" s="229"/>
      <c r="C232" s="229"/>
      <c r="D232" s="229"/>
      <c r="E232" s="238"/>
      <c r="F232" s="238"/>
      <c r="G232" s="238"/>
      <c r="H232" s="238"/>
      <c r="I232" s="238"/>
      <c r="J232" s="238"/>
      <c r="K232" s="238"/>
      <c r="L232" s="364"/>
      <c r="M232" s="364"/>
    </row>
    <row r="233" spans="1:13" ht="11.25" customHeight="1">
      <c r="A233" s="229"/>
      <c r="B233" s="229"/>
      <c r="C233" s="229"/>
      <c r="D233" s="229"/>
      <c r="E233" s="238"/>
      <c r="F233" s="238"/>
      <c r="G233" s="238"/>
      <c r="H233" s="238"/>
      <c r="I233" s="238"/>
      <c r="J233" s="238"/>
      <c r="K233" s="364"/>
      <c r="L233" s="364"/>
      <c r="M233" s="364"/>
    </row>
    <row r="234" spans="1:13" ht="11.25" customHeight="1">
      <c r="A234" s="229"/>
      <c r="B234" s="229"/>
      <c r="C234" s="229"/>
      <c r="D234" s="229"/>
      <c r="E234" s="238"/>
      <c r="F234" s="238"/>
      <c r="G234" s="238"/>
      <c r="H234" s="238"/>
      <c r="I234" s="238"/>
      <c r="J234" s="238"/>
      <c r="K234" s="364"/>
      <c r="L234" s="364"/>
      <c r="M234" s="364"/>
    </row>
    <row r="235" spans="1:13" ht="11.25" customHeight="1">
      <c r="A235" s="229"/>
      <c r="B235" s="229"/>
      <c r="C235" s="229"/>
      <c r="D235" s="229"/>
      <c r="E235" s="238"/>
      <c r="F235" s="238"/>
      <c r="G235" s="238"/>
      <c r="H235" s="238"/>
      <c r="I235" s="238"/>
      <c r="J235" s="238"/>
      <c r="K235" s="364"/>
      <c r="L235" s="364"/>
      <c r="M235" s="364"/>
    </row>
    <row r="236" spans="1:13" ht="11.25" customHeight="1">
      <c r="A236" s="229"/>
      <c r="B236" s="229"/>
      <c r="C236" s="229"/>
      <c r="D236" s="229"/>
      <c r="E236" s="238"/>
      <c r="F236" s="238"/>
      <c r="G236" s="238"/>
      <c r="H236" s="238"/>
      <c r="I236" s="238"/>
      <c r="J236" s="238"/>
      <c r="K236" s="364"/>
      <c r="L236" s="364"/>
      <c r="M236" s="364"/>
    </row>
    <row r="237" spans="1:13" ht="11.25" customHeight="1">
      <c r="A237" s="229"/>
      <c r="B237" s="229"/>
      <c r="C237" s="229"/>
      <c r="D237" s="229"/>
      <c r="E237" s="238"/>
      <c r="F237" s="238"/>
      <c r="G237" s="238"/>
      <c r="H237" s="238"/>
      <c r="I237" s="238"/>
      <c r="J237" s="238"/>
      <c r="K237" s="364"/>
      <c r="L237" s="364"/>
      <c r="M237" s="364"/>
    </row>
    <row r="238" spans="1:13" ht="11.25" customHeight="1">
      <c r="A238" s="229"/>
      <c r="B238" s="229"/>
      <c r="C238" s="229"/>
      <c r="D238" s="229"/>
      <c r="E238" s="238"/>
      <c r="F238" s="238"/>
      <c r="G238" s="238"/>
      <c r="H238" s="238"/>
      <c r="I238" s="238"/>
      <c r="J238" s="238"/>
      <c r="K238" s="364"/>
      <c r="L238" s="364"/>
      <c r="M238" s="364"/>
    </row>
    <row r="239" spans="1:13" ht="11.25" customHeight="1">
      <c r="A239" s="229"/>
      <c r="B239" s="229"/>
      <c r="C239" s="229"/>
      <c r="D239" s="229"/>
      <c r="E239" s="238"/>
      <c r="F239" s="238"/>
      <c r="G239" s="238"/>
      <c r="H239" s="238"/>
      <c r="I239" s="238"/>
      <c r="J239" s="238"/>
      <c r="K239" s="364"/>
      <c r="L239" s="364"/>
    </row>
    <row r="240" spans="1:13" ht="11.25" customHeight="1">
      <c r="A240" s="229"/>
      <c r="B240" s="229"/>
      <c r="C240" s="229"/>
    </row>
    <row r="241" spans="1:3" ht="11.25" customHeight="1">
      <c r="A241" s="229"/>
      <c r="B241" s="229"/>
      <c r="C241" s="229"/>
    </row>
    <row r="242" spans="1:3" ht="11.25" customHeight="1">
      <c r="A242" s="229"/>
      <c r="B242" s="229"/>
      <c r="C242" s="229"/>
    </row>
    <row r="243" spans="1:3" ht="11.25" customHeight="1"/>
    <row r="244" spans="1:3" ht="11.25" customHeight="1"/>
    <row r="245" spans="1:3" ht="11.25" customHeight="1"/>
    <row r="246" spans="1:3" ht="11.25" customHeight="1"/>
    <row r="247" spans="1:3" ht="11.25" customHeight="1"/>
    <row r="248" spans="1:3" ht="11.25" customHeight="1"/>
    <row r="249" spans="1:3" ht="11.25" customHeight="1"/>
    <row r="250" spans="1:3" ht="11.25" customHeight="1"/>
    <row r="251" spans="1:3" ht="11.25" customHeight="1"/>
    <row r="252" spans="1:3" ht="11.25" customHeight="1"/>
    <row r="253" spans="1:3" ht="11.25" customHeight="1"/>
    <row r="254" spans="1:3" ht="11.25" customHeight="1"/>
    <row r="255" spans="1:3" ht="11.25" customHeight="1"/>
    <row r="256" spans="1:3" ht="11.25" customHeight="1"/>
    <row r="257" ht="11.25" customHeight="1"/>
    <row r="258" ht="11.25" customHeight="1"/>
  </sheetData>
  <mergeCells count="19">
    <mergeCell ref="K8:L8"/>
    <mergeCell ref="K5:K7"/>
    <mergeCell ref="L5:L7"/>
    <mergeCell ref="A2:L2"/>
    <mergeCell ref="A4:B6"/>
    <mergeCell ref="D4:D8"/>
    <mergeCell ref="E4:J4"/>
    <mergeCell ref="A7:A8"/>
    <mergeCell ref="B7:B8"/>
    <mergeCell ref="H7:H8"/>
    <mergeCell ref="I7:I8"/>
    <mergeCell ref="J7:J8"/>
    <mergeCell ref="G6:G8"/>
    <mergeCell ref="H6:J6"/>
    <mergeCell ref="K4:L4"/>
    <mergeCell ref="E5:F5"/>
    <mergeCell ref="G5:J5"/>
    <mergeCell ref="E6:E8"/>
    <mergeCell ref="F6:F8"/>
  </mergeCells>
  <hyperlinks>
    <hyperlink ref="N2" location="'Spis tablic_Contents'!A1" display="&lt; BACK"/>
    <hyperlink ref="N1" location="'Spis tablic_Contents'!A1" display="&lt; POWRÓT"/>
  </hyperlinks>
  <pageMargins left="0.74803149606299213" right="0.74803149606299213" top="0.78740157480314965" bottom="0.78740157480314965" header="0.51181102362204722" footer="0.51181102362204722"/>
  <pageSetup paperSize="9" scale="63" fitToHeight="0" orientation="landscape" r:id="rId1"/>
  <headerFooter alignWithMargins="0">
    <oddFooter>&amp;L&amp;P/&amp;N</oddFooter>
  </headerFooter>
  <rowBreaks count="1" manualBreakCount="1">
    <brk id="113" max="16383" man="1"/>
  </rowBreaks>
  <ignoredErrors>
    <ignoredError sqref="E128:K163 L128:L159 E9:L26 E28:L44 G27:L27 E45:L63 E65:L79 E80:L97 E100:L115 G98:L99 L117:L127 E127:K127 E116:L116 E117:K126"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9"/>
  <sheetViews>
    <sheetView showGridLines="0" zoomScaleNormal="100" workbookViewId="0">
      <pane ySplit="5" topLeftCell="A6" activePane="bottomLeft" state="frozen"/>
      <selection activeCell="H35" sqref="H35"/>
      <selection pane="bottomLeft" activeCell="O13" sqref="O13"/>
    </sheetView>
  </sheetViews>
  <sheetFormatPr defaultColWidth="9.140625" defaultRowHeight="12"/>
  <cols>
    <col min="1" max="1" width="21.42578125" style="31" customWidth="1"/>
    <col min="2" max="13" width="8.28515625" style="31" customWidth="1"/>
    <col min="14" max="16384" width="9.140625" style="31"/>
  </cols>
  <sheetData>
    <row r="1" spans="1:16" ht="14.25" customHeight="1">
      <c r="A1" s="15" t="s">
        <v>1263</v>
      </c>
      <c r="B1" s="15"/>
      <c r="C1" s="15"/>
      <c r="D1" s="15"/>
      <c r="E1" s="15"/>
      <c r="F1" s="15"/>
      <c r="G1" s="15"/>
      <c r="H1" s="15"/>
      <c r="I1" s="15"/>
      <c r="J1" s="15"/>
      <c r="K1" s="15"/>
      <c r="L1" s="15"/>
      <c r="M1" s="15"/>
      <c r="O1" s="17" t="s">
        <v>502</v>
      </c>
      <c r="P1" s="10"/>
    </row>
    <row r="2" spans="1:16" s="63" customFormat="1" ht="14.25" customHeight="1">
      <c r="A2" s="330" t="s">
        <v>539</v>
      </c>
      <c r="B2" s="374"/>
      <c r="C2" s="374"/>
      <c r="D2" s="374"/>
      <c r="E2" s="374"/>
      <c r="F2" s="374"/>
      <c r="G2" s="374"/>
      <c r="H2" s="374"/>
      <c r="I2" s="374"/>
      <c r="J2" s="374"/>
      <c r="K2" s="374"/>
      <c r="L2" s="374"/>
      <c r="M2" s="374"/>
      <c r="O2" s="193" t="s">
        <v>503</v>
      </c>
      <c r="P2" s="165"/>
    </row>
    <row r="3" spans="1:16" ht="5.0999999999999996" customHeight="1">
      <c r="A3" s="14"/>
      <c r="B3" s="20"/>
      <c r="C3" s="20"/>
      <c r="D3" s="20"/>
      <c r="E3" s="20"/>
      <c r="F3" s="20"/>
      <c r="G3" s="20"/>
      <c r="H3" s="20"/>
      <c r="I3" s="20"/>
      <c r="J3" s="20"/>
      <c r="K3" s="20"/>
      <c r="L3" s="20"/>
      <c r="M3" s="20"/>
      <c r="O3" s="190"/>
      <c r="P3" s="10"/>
    </row>
    <row r="4" spans="1:16" ht="26.25" customHeight="1">
      <c r="A4" s="1043" t="s">
        <v>1131</v>
      </c>
      <c r="B4" s="777" t="s">
        <v>434</v>
      </c>
      <c r="C4" s="777" t="s">
        <v>435</v>
      </c>
      <c r="D4" s="777" t="s">
        <v>436</v>
      </c>
      <c r="E4" s="773" t="s">
        <v>437</v>
      </c>
      <c r="F4" s="772" t="s">
        <v>438</v>
      </c>
      <c r="G4" s="777" t="s">
        <v>439</v>
      </c>
      <c r="H4" s="773" t="s">
        <v>440</v>
      </c>
      <c r="I4" s="777" t="s">
        <v>441</v>
      </c>
      <c r="J4" s="773" t="s">
        <v>442</v>
      </c>
      <c r="K4" s="772" t="s">
        <v>443</v>
      </c>
      <c r="L4" s="777" t="s">
        <v>444</v>
      </c>
      <c r="M4" s="773" t="s">
        <v>445</v>
      </c>
    </row>
    <row r="5" spans="1:16" ht="26.25" customHeight="1">
      <c r="A5" s="1044"/>
      <c r="B5" s="925" t="s">
        <v>1057</v>
      </c>
      <c r="C5" s="925"/>
      <c r="D5" s="925"/>
      <c r="E5" s="925"/>
      <c r="F5" s="925"/>
      <c r="G5" s="925"/>
      <c r="H5" s="925"/>
      <c r="I5" s="925"/>
      <c r="J5" s="925"/>
      <c r="K5" s="925"/>
      <c r="L5" s="925"/>
      <c r="M5" s="925"/>
    </row>
    <row r="6" spans="1:16" ht="30.75" customHeight="1">
      <c r="A6" s="916" t="s">
        <v>1058</v>
      </c>
      <c r="B6" s="916"/>
      <c r="C6" s="916"/>
      <c r="D6" s="916"/>
      <c r="E6" s="916"/>
      <c r="F6" s="916"/>
      <c r="G6" s="916"/>
      <c r="H6" s="916"/>
      <c r="I6" s="916"/>
      <c r="J6" s="916"/>
      <c r="K6" s="916"/>
      <c r="L6" s="916"/>
      <c r="M6" s="916"/>
    </row>
    <row r="7" spans="1:16" ht="14.25" customHeight="1">
      <c r="A7" s="68" t="s">
        <v>446</v>
      </c>
      <c r="B7" s="21" t="s">
        <v>570</v>
      </c>
      <c r="C7" s="21" t="s">
        <v>570</v>
      </c>
      <c r="D7" s="21">
        <v>404</v>
      </c>
      <c r="E7" s="21">
        <v>382</v>
      </c>
      <c r="F7" s="21">
        <v>385</v>
      </c>
      <c r="G7" s="21">
        <v>382</v>
      </c>
      <c r="H7" s="21">
        <v>339</v>
      </c>
      <c r="I7" s="21">
        <v>317</v>
      </c>
      <c r="J7" s="21">
        <v>292</v>
      </c>
      <c r="K7" s="21">
        <v>290</v>
      </c>
      <c r="L7" s="21">
        <v>285</v>
      </c>
      <c r="M7" s="22">
        <v>309</v>
      </c>
    </row>
    <row r="8" spans="1:16" ht="14.25" customHeight="1">
      <c r="A8" s="68" t="s">
        <v>447</v>
      </c>
      <c r="B8" s="21">
        <v>350</v>
      </c>
      <c r="C8" s="21">
        <v>398</v>
      </c>
      <c r="D8" s="21">
        <v>416</v>
      </c>
      <c r="E8" s="21">
        <v>402</v>
      </c>
      <c r="F8" s="21">
        <v>393</v>
      </c>
      <c r="G8" s="21">
        <v>357</v>
      </c>
      <c r="H8" s="21">
        <v>331</v>
      </c>
      <c r="I8" s="21">
        <v>326</v>
      </c>
      <c r="J8" s="21">
        <v>297</v>
      </c>
      <c r="K8" s="21">
        <v>282</v>
      </c>
      <c r="L8" s="21">
        <v>311</v>
      </c>
      <c r="M8" s="22">
        <v>356</v>
      </c>
    </row>
    <row r="9" spans="1:16" ht="14.25" customHeight="1">
      <c r="A9" s="68" t="s">
        <v>448</v>
      </c>
      <c r="B9" s="21">
        <v>334</v>
      </c>
      <c r="C9" s="21">
        <v>442</v>
      </c>
      <c r="D9" s="21">
        <v>420</v>
      </c>
      <c r="E9" s="21">
        <v>417</v>
      </c>
      <c r="F9" s="21">
        <v>378</v>
      </c>
      <c r="G9" s="21">
        <v>373</v>
      </c>
      <c r="H9" s="21">
        <v>345</v>
      </c>
      <c r="I9" s="21">
        <v>328</v>
      </c>
      <c r="J9" s="21">
        <v>319</v>
      </c>
      <c r="K9" s="21">
        <v>305</v>
      </c>
      <c r="L9" s="21">
        <v>305</v>
      </c>
      <c r="M9" s="22">
        <v>320</v>
      </c>
    </row>
    <row r="10" spans="1:16" ht="14.25" customHeight="1">
      <c r="A10" s="68" t="s">
        <v>449</v>
      </c>
      <c r="B10" s="21">
        <v>331</v>
      </c>
      <c r="C10" s="21">
        <v>348</v>
      </c>
      <c r="D10" s="21">
        <v>378</v>
      </c>
      <c r="E10" s="21">
        <v>394</v>
      </c>
      <c r="F10" s="21">
        <v>357</v>
      </c>
      <c r="G10" s="21">
        <v>351</v>
      </c>
      <c r="H10" s="21">
        <v>337</v>
      </c>
      <c r="I10" s="21">
        <v>315</v>
      </c>
      <c r="J10" s="21">
        <v>289</v>
      </c>
      <c r="K10" s="21">
        <v>288</v>
      </c>
      <c r="L10" s="21">
        <v>294</v>
      </c>
      <c r="M10" s="22">
        <v>293</v>
      </c>
    </row>
    <row r="11" spans="1:16" ht="14.25" customHeight="1">
      <c r="A11" s="68" t="s">
        <v>450</v>
      </c>
      <c r="B11" s="21">
        <v>341</v>
      </c>
      <c r="C11" s="21">
        <v>358</v>
      </c>
      <c r="D11" s="21">
        <v>402</v>
      </c>
      <c r="E11" s="21">
        <v>425</v>
      </c>
      <c r="F11" s="21">
        <v>404</v>
      </c>
      <c r="G11" s="21">
        <v>374</v>
      </c>
      <c r="H11" s="21">
        <v>373</v>
      </c>
      <c r="I11" s="21">
        <v>331</v>
      </c>
      <c r="J11" s="21">
        <v>305</v>
      </c>
      <c r="K11" s="21">
        <v>296</v>
      </c>
      <c r="L11" s="21">
        <v>298</v>
      </c>
      <c r="M11" s="22">
        <v>326</v>
      </c>
    </row>
    <row r="12" spans="1:16" ht="14.25" customHeight="1">
      <c r="A12" s="68" t="s">
        <v>451</v>
      </c>
      <c r="B12" s="21">
        <v>373</v>
      </c>
      <c r="C12" s="21">
        <v>399</v>
      </c>
      <c r="D12" s="21">
        <v>376</v>
      </c>
      <c r="E12" s="21">
        <v>377</v>
      </c>
      <c r="F12" s="21">
        <v>364</v>
      </c>
      <c r="G12" s="21">
        <v>368</v>
      </c>
      <c r="H12" s="21">
        <v>339</v>
      </c>
      <c r="I12" s="21">
        <v>302</v>
      </c>
      <c r="J12" s="21">
        <v>299</v>
      </c>
      <c r="K12" s="21">
        <v>280</v>
      </c>
      <c r="L12" s="21">
        <v>391</v>
      </c>
      <c r="M12" s="22">
        <v>323</v>
      </c>
    </row>
    <row r="13" spans="1:16" ht="14.25" customHeight="1">
      <c r="A13" s="68" t="s">
        <v>452</v>
      </c>
      <c r="B13" s="21">
        <v>314</v>
      </c>
      <c r="C13" s="21">
        <v>328</v>
      </c>
      <c r="D13" s="21">
        <v>350</v>
      </c>
      <c r="E13" s="21">
        <v>383</v>
      </c>
      <c r="F13" s="21">
        <v>368</v>
      </c>
      <c r="G13" s="21">
        <v>356</v>
      </c>
      <c r="H13" s="21" t="s">
        <v>570</v>
      </c>
      <c r="I13" s="21" t="s">
        <v>570</v>
      </c>
      <c r="J13" s="21">
        <v>320</v>
      </c>
      <c r="K13" s="21">
        <v>276</v>
      </c>
      <c r="L13" s="21">
        <v>296</v>
      </c>
      <c r="M13" s="22">
        <v>307</v>
      </c>
    </row>
    <row r="14" spans="1:16" ht="14.25" customHeight="1">
      <c r="A14" s="68" t="s">
        <v>453</v>
      </c>
      <c r="B14" s="21">
        <v>321</v>
      </c>
      <c r="C14" s="21">
        <v>339</v>
      </c>
      <c r="D14" s="21">
        <v>378</v>
      </c>
      <c r="E14" s="21">
        <v>363</v>
      </c>
      <c r="F14" s="21">
        <v>347</v>
      </c>
      <c r="G14" s="21">
        <v>331</v>
      </c>
      <c r="H14" s="21">
        <v>323</v>
      </c>
      <c r="I14" s="21">
        <v>307</v>
      </c>
      <c r="J14" s="21">
        <v>295</v>
      </c>
      <c r="K14" s="21">
        <v>270</v>
      </c>
      <c r="L14" s="21">
        <v>281</v>
      </c>
      <c r="M14" s="22">
        <v>292</v>
      </c>
    </row>
    <row r="15" spans="1:16" ht="14.25" customHeight="1">
      <c r="A15" s="68" t="s">
        <v>454</v>
      </c>
      <c r="B15" s="21">
        <v>314</v>
      </c>
      <c r="C15" s="21">
        <v>341</v>
      </c>
      <c r="D15" s="21">
        <v>346</v>
      </c>
      <c r="E15" s="21">
        <v>340</v>
      </c>
      <c r="F15" s="21">
        <v>335</v>
      </c>
      <c r="G15" s="21">
        <v>324</v>
      </c>
      <c r="H15" s="21">
        <v>328</v>
      </c>
      <c r="I15" s="21">
        <v>298</v>
      </c>
      <c r="J15" s="21">
        <v>286</v>
      </c>
      <c r="K15" s="21">
        <v>261</v>
      </c>
      <c r="L15" s="21">
        <v>258</v>
      </c>
      <c r="M15" s="22">
        <v>306</v>
      </c>
    </row>
    <row r="16" spans="1:16" ht="14.25" customHeight="1">
      <c r="A16" s="68" t="s">
        <v>455</v>
      </c>
      <c r="B16" s="21">
        <v>343</v>
      </c>
      <c r="C16" s="21">
        <v>362</v>
      </c>
      <c r="D16" s="21">
        <v>368</v>
      </c>
      <c r="E16" s="21">
        <v>380</v>
      </c>
      <c r="F16" s="21">
        <v>353</v>
      </c>
      <c r="G16" s="21">
        <v>350</v>
      </c>
      <c r="H16" s="21">
        <v>325</v>
      </c>
      <c r="I16" s="21">
        <v>305</v>
      </c>
      <c r="J16" s="21">
        <v>279</v>
      </c>
      <c r="K16" s="21">
        <v>272</v>
      </c>
      <c r="L16" s="21">
        <v>291</v>
      </c>
      <c r="M16" s="22">
        <v>322</v>
      </c>
    </row>
    <row r="17" spans="1:13" ht="14.25" customHeight="1">
      <c r="A17" s="68" t="s">
        <v>456</v>
      </c>
      <c r="B17" s="21">
        <v>343</v>
      </c>
      <c r="C17" s="21">
        <v>377</v>
      </c>
      <c r="D17" s="21">
        <v>395</v>
      </c>
      <c r="E17" s="21">
        <v>396</v>
      </c>
      <c r="F17" s="21">
        <v>367</v>
      </c>
      <c r="G17" s="21">
        <v>346</v>
      </c>
      <c r="H17" s="21">
        <v>333</v>
      </c>
      <c r="I17" s="21">
        <v>316</v>
      </c>
      <c r="J17" s="21">
        <v>316</v>
      </c>
      <c r="K17" s="21">
        <v>300</v>
      </c>
      <c r="L17" s="21">
        <v>300</v>
      </c>
      <c r="M17" s="22">
        <v>338</v>
      </c>
    </row>
    <row r="18" spans="1:13" ht="14.25" customHeight="1">
      <c r="A18" s="68" t="s">
        <v>687</v>
      </c>
      <c r="B18" s="273">
        <v>340</v>
      </c>
      <c r="C18" s="273">
        <v>357</v>
      </c>
      <c r="D18" s="273">
        <v>351</v>
      </c>
      <c r="E18" s="273">
        <v>334</v>
      </c>
      <c r="F18" s="273">
        <v>370</v>
      </c>
      <c r="G18" s="273">
        <v>341</v>
      </c>
      <c r="H18" s="273">
        <v>335</v>
      </c>
      <c r="I18" s="273">
        <v>300</v>
      </c>
      <c r="J18" s="273">
        <v>384</v>
      </c>
      <c r="K18" s="273">
        <v>277</v>
      </c>
      <c r="L18" s="273">
        <v>260</v>
      </c>
      <c r="M18" s="904">
        <v>274</v>
      </c>
    </row>
    <row r="19" spans="1:13" ht="14.25" customHeight="1">
      <c r="A19" s="68" t="s">
        <v>688</v>
      </c>
      <c r="B19" s="21">
        <v>300</v>
      </c>
      <c r="C19" s="21">
        <v>353</v>
      </c>
      <c r="D19" s="21">
        <v>353</v>
      </c>
      <c r="E19" s="21">
        <v>365</v>
      </c>
      <c r="F19" s="21">
        <v>351</v>
      </c>
      <c r="G19" s="21">
        <v>338</v>
      </c>
      <c r="H19" s="21">
        <v>326</v>
      </c>
      <c r="I19" s="21">
        <v>309</v>
      </c>
      <c r="J19" s="21">
        <v>287</v>
      </c>
      <c r="K19" s="21">
        <v>281</v>
      </c>
      <c r="L19" s="21">
        <v>282</v>
      </c>
      <c r="M19" s="367">
        <v>280</v>
      </c>
    </row>
    <row r="20" spans="1:13" ht="14.25" customHeight="1">
      <c r="A20" s="68" t="s">
        <v>689</v>
      </c>
      <c r="B20" s="21">
        <v>348</v>
      </c>
      <c r="C20" s="21">
        <v>383</v>
      </c>
      <c r="D20" s="21">
        <v>392</v>
      </c>
      <c r="E20" s="21">
        <v>373</v>
      </c>
      <c r="F20" s="21">
        <v>350</v>
      </c>
      <c r="G20" s="21">
        <v>347</v>
      </c>
      <c r="H20" s="21">
        <v>344</v>
      </c>
      <c r="I20" s="21">
        <v>317</v>
      </c>
      <c r="J20" s="21">
        <v>305</v>
      </c>
      <c r="K20" s="21">
        <v>278</v>
      </c>
      <c r="L20" s="21">
        <v>281</v>
      </c>
      <c r="M20" s="24">
        <v>279</v>
      </c>
    </row>
    <row r="21" spans="1:13" ht="14.25" customHeight="1">
      <c r="A21" s="68" t="s">
        <v>690</v>
      </c>
      <c r="B21" s="22">
        <v>326</v>
      </c>
      <c r="C21" s="21">
        <v>362</v>
      </c>
      <c r="D21" s="22">
        <v>339</v>
      </c>
      <c r="E21" s="21">
        <v>371</v>
      </c>
      <c r="F21" s="22">
        <v>370</v>
      </c>
      <c r="G21" s="21">
        <v>356</v>
      </c>
      <c r="H21" s="22">
        <v>334</v>
      </c>
      <c r="I21" s="21">
        <v>329</v>
      </c>
      <c r="J21" s="22">
        <v>296</v>
      </c>
      <c r="K21" s="21">
        <v>282</v>
      </c>
      <c r="L21" s="22">
        <v>271</v>
      </c>
      <c r="M21" s="367">
        <v>309</v>
      </c>
    </row>
    <row r="22" spans="1:13" ht="14.25" customHeight="1">
      <c r="A22" s="68" t="s">
        <v>605</v>
      </c>
      <c r="B22" s="22">
        <v>373</v>
      </c>
      <c r="C22" s="21">
        <v>373</v>
      </c>
      <c r="D22" s="22">
        <v>381</v>
      </c>
      <c r="E22" s="21">
        <v>370</v>
      </c>
      <c r="F22" s="22">
        <v>370</v>
      </c>
      <c r="G22" s="21">
        <v>354</v>
      </c>
      <c r="H22" s="22">
        <v>334</v>
      </c>
      <c r="I22" s="21">
        <v>304</v>
      </c>
      <c r="J22" s="22">
        <v>294</v>
      </c>
      <c r="K22" s="21">
        <v>292</v>
      </c>
      <c r="L22" s="22">
        <v>290</v>
      </c>
      <c r="M22" s="367">
        <v>271</v>
      </c>
    </row>
    <row r="23" spans="1:13" ht="14.25" customHeight="1">
      <c r="A23" s="68" t="s">
        <v>634</v>
      </c>
      <c r="B23" s="22">
        <v>363</v>
      </c>
      <c r="C23" s="21">
        <v>337</v>
      </c>
      <c r="D23" s="22">
        <v>360</v>
      </c>
      <c r="E23" s="21">
        <v>385</v>
      </c>
      <c r="F23" s="22">
        <v>374</v>
      </c>
      <c r="G23" s="21">
        <v>340</v>
      </c>
      <c r="H23" s="22">
        <v>328</v>
      </c>
      <c r="I23" s="21">
        <v>308</v>
      </c>
      <c r="J23" s="22">
        <v>286</v>
      </c>
      <c r="K23" s="21">
        <v>290</v>
      </c>
      <c r="L23" s="22">
        <v>273</v>
      </c>
      <c r="M23" s="367">
        <v>301</v>
      </c>
    </row>
    <row r="24" spans="1:13" ht="14.25" customHeight="1">
      <c r="A24" s="68" t="s">
        <v>686</v>
      </c>
      <c r="B24" s="22">
        <v>335</v>
      </c>
      <c r="C24" s="21">
        <v>330</v>
      </c>
      <c r="D24" s="22">
        <v>360</v>
      </c>
      <c r="E24" s="21">
        <v>364</v>
      </c>
      <c r="F24" s="22">
        <v>353</v>
      </c>
      <c r="G24" s="21">
        <v>334</v>
      </c>
      <c r="H24" s="22">
        <v>337</v>
      </c>
      <c r="I24" s="21">
        <v>307</v>
      </c>
      <c r="J24" s="22">
        <v>305</v>
      </c>
      <c r="K24" s="21">
        <v>287</v>
      </c>
      <c r="L24" s="22">
        <v>292</v>
      </c>
      <c r="M24" s="367">
        <v>297</v>
      </c>
    </row>
    <row r="25" spans="1:13" ht="14.25" customHeight="1">
      <c r="A25" s="68" t="s">
        <v>769</v>
      </c>
      <c r="B25" s="22">
        <v>345</v>
      </c>
      <c r="C25" s="21">
        <v>410</v>
      </c>
      <c r="D25" s="22">
        <v>414</v>
      </c>
      <c r="E25" s="21">
        <v>356</v>
      </c>
      <c r="F25" s="22">
        <v>360</v>
      </c>
      <c r="G25" s="21">
        <v>351</v>
      </c>
      <c r="H25" s="22">
        <v>340</v>
      </c>
      <c r="I25" s="21">
        <v>311</v>
      </c>
      <c r="J25" s="22">
        <v>295</v>
      </c>
      <c r="K25" s="21">
        <v>288</v>
      </c>
      <c r="L25" s="22">
        <v>297</v>
      </c>
      <c r="M25" s="367">
        <v>298</v>
      </c>
    </row>
    <row r="26" spans="1:13" s="496" customFormat="1" ht="14.25" customHeight="1">
      <c r="A26" s="309" t="s">
        <v>1136</v>
      </c>
      <c r="B26" s="213">
        <v>335</v>
      </c>
      <c r="C26" s="213">
        <v>346</v>
      </c>
      <c r="D26" s="213">
        <v>378</v>
      </c>
      <c r="E26" s="213">
        <v>355</v>
      </c>
      <c r="F26" s="213">
        <v>371</v>
      </c>
      <c r="G26" s="213">
        <v>328</v>
      </c>
      <c r="H26" s="213">
        <v>344</v>
      </c>
      <c r="I26" s="213">
        <v>313</v>
      </c>
      <c r="J26" s="213">
        <v>292</v>
      </c>
      <c r="K26" s="213">
        <v>274</v>
      </c>
      <c r="L26" s="213">
        <v>271</v>
      </c>
      <c r="M26" s="1096">
        <v>295</v>
      </c>
    </row>
    <row r="27" spans="1:13" ht="14.25" customHeight="1">
      <c r="A27" s="108" t="s">
        <v>1730</v>
      </c>
      <c r="B27" s="362">
        <v>312</v>
      </c>
      <c r="C27" s="362">
        <v>358</v>
      </c>
      <c r="D27" s="362">
        <v>390</v>
      </c>
      <c r="E27" s="362">
        <v>340</v>
      </c>
      <c r="F27" s="362">
        <v>365</v>
      </c>
      <c r="G27" s="362">
        <v>332</v>
      </c>
      <c r="H27" s="362">
        <v>329</v>
      </c>
      <c r="I27" s="362">
        <v>304</v>
      </c>
      <c r="J27" s="362">
        <v>280</v>
      </c>
      <c r="K27" s="362">
        <v>284</v>
      </c>
      <c r="L27" s="362">
        <v>275</v>
      </c>
      <c r="M27" s="1097">
        <v>285</v>
      </c>
    </row>
    <row r="28" spans="1:13" ht="47.25" customHeight="1">
      <c r="A28" s="916" t="s">
        <v>1059</v>
      </c>
      <c r="B28" s="916"/>
      <c r="C28" s="916"/>
      <c r="D28" s="916"/>
      <c r="E28" s="916"/>
      <c r="F28" s="916"/>
      <c r="G28" s="916"/>
      <c r="H28" s="916"/>
      <c r="I28" s="916"/>
      <c r="J28" s="916"/>
      <c r="K28" s="916"/>
      <c r="L28" s="916"/>
      <c r="M28" s="916"/>
    </row>
    <row r="29" spans="1:13" ht="14.25" customHeight="1">
      <c r="A29" s="1095" t="s">
        <v>134</v>
      </c>
      <c r="B29" s="1098">
        <v>31</v>
      </c>
      <c r="C29" s="237">
        <v>30</v>
      </c>
      <c r="D29" s="237">
        <v>29</v>
      </c>
      <c r="E29" s="237">
        <v>10</v>
      </c>
      <c r="F29" s="237">
        <v>9</v>
      </c>
      <c r="G29" s="237">
        <v>1</v>
      </c>
      <c r="H29" s="237">
        <v>7</v>
      </c>
      <c r="I29" s="237">
        <v>-1</v>
      </c>
      <c r="J29" s="237">
        <v>10</v>
      </c>
      <c r="K29" s="237">
        <v>-1</v>
      </c>
      <c r="L29" s="237">
        <v>28</v>
      </c>
      <c r="M29" s="287">
        <v>-47</v>
      </c>
    </row>
    <row r="30" spans="1:13" ht="14.25" customHeight="1">
      <c r="A30" s="131" t="s">
        <v>135</v>
      </c>
      <c r="B30" s="1099"/>
      <c r="C30" s="1100"/>
      <c r="D30" s="1100"/>
      <c r="E30" s="1100"/>
      <c r="F30" s="1100"/>
      <c r="G30" s="1100"/>
      <c r="H30" s="1100"/>
      <c r="I30" s="1100"/>
      <c r="J30" s="1100"/>
      <c r="K30" s="1100"/>
      <c r="L30" s="1100"/>
      <c r="M30" s="1101"/>
    </row>
    <row r="31" spans="1:13" ht="14.25" customHeight="1">
      <c r="A31" s="1095" t="s">
        <v>136</v>
      </c>
      <c r="B31" s="1098">
        <v>-37</v>
      </c>
      <c r="C31" s="237">
        <v>56</v>
      </c>
      <c r="D31" s="237">
        <v>20</v>
      </c>
      <c r="E31" s="237">
        <v>27</v>
      </c>
      <c r="F31" s="237">
        <v>4</v>
      </c>
      <c r="G31" s="237">
        <v>17</v>
      </c>
      <c r="H31" s="237">
        <v>8</v>
      </c>
      <c r="I31" s="237">
        <v>4</v>
      </c>
      <c r="J31" s="237">
        <v>22</v>
      </c>
      <c r="K31" s="237">
        <v>21</v>
      </c>
      <c r="L31" s="237">
        <v>16</v>
      </c>
      <c r="M31" s="287">
        <v>-24</v>
      </c>
    </row>
    <row r="32" spans="1:13" ht="14.25" customHeight="1">
      <c r="A32" s="131" t="s">
        <v>137</v>
      </c>
      <c r="B32" s="1099"/>
      <c r="C32" s="1100"/>
      <c r="D32" s="1100"/>
      <c r="E32" s="1100"/>
      <c r="F32" s="1100"/>
      <c r="G32" s="1100"/>
      <c r="H32" s="1100"/>
      <c r="I32" s="1100"/>
      <c r="J32" s="1100"/>
      <c r="K32" s="1100"/>
      <c r="L32" s="1100"/>
      <c r="M32" s="1101"/>
    </row>
    <row r="33" spans="1:13" ht="14.25" customHeight="1">
      <c r="A33" s="1095" t="s">
        <v>138</v>
      </c>
      <c r="B33" s="1098">
        <v>-27</v>
      </c>
      <c r="C33" s="237">
        <v>-39</v>
      </c>
      <c r="D33" s="237">
        <v>-17</v>
      </c>
      <c r="E33" s="237">
        <v>-1</v>
      </c>
      <c r="F33" s="237">
        <v>-18</v>
      </c>
      <c r="G33" s="237">
        <v>-10</v>
      </c>
      <c r="H33" s="237">
        <v>-1</v>
      </c>
      <c r="I33" s="237">
        <v>-6</v>
      </c>
      <c r="J33" s="237">
        <v>-12</v>
      </c>
      <c r="K33" s="237">
        <v>-4</v>
      </c>
      <c r="L33" s="237">
        <v>0</v>
      </c>
      <c r="M33" s="287">
        <v>-37</v>
      </c>
    </row>
    <row r="34" spans="1:13" ht="14.25" customHeight="1">
      <c r="A34" s="131" t="s">
        <v>139</v>
      </c>
      <c r="B34" s="1099"/>
      <c r="C34" s="1100"/>
      <c r="D34" s="1100"/>
      <c r="E34" s="1100"/>
      <c r="F34" s="1100"/>
      <c r="G34" s="1100"/>
      <c r="H34" s="1100"/>
      <c r="I34" s="1100"/>
      <c r="J34" s="1100"/>
      <c r="K34" s="1100"/>
      <c r="L34" s="1100"/>
      <c r="M34" s="1101"/>
    </row>
    <row r="35" spans="1:13" ht="14.25" customHeight="1">
      <c r="A35" s="1095" t="s">
        <v>140</v>
      </c>
      <c r="B35" s="1098">
        <v>-15</v>
      </c>
      <c r="C35" s="237">
        <v>-26</v>
      </c>
      <c r="D35" s="237">
        <v>10</v>
      </c>
      <c r="E35" s="237">
        <v>28</v>
      </c>
      <c r="F35" s="237">
        <v>29</v>
      </c>
      <c r="G35" s="237">
        <v>13</v>
      </c>
      <c r="H35" s="237">
        <v>32</v>
      </c>
      <c r="I35" s="237">
        <v>8</v>
      </c>
      <c r="J35" s="237">
        <v>4</v>
      </c>
      <c r="K35" s="237">
        <v>6</v>
      </c>
      <c r="L35" s="237">
        <v>5</v>
      </c>
      <c r="M35" s="287">
        <v>0</v>
      </c>
    </row>
    <row r="36" spans="1:13" ht="14.25" customHeight="1">
      <c r="A36" s="131" t="s">
        <v>141</v>
      </c>
      <c r="B36" s="1099"/>
      <c r="C36" s="1100"/>
      <c r="D36" s="1100"/>
      <c r="E36" s="1100"/>
      <c r="F36" s="1100"/>
      <c r="G36" s="1100"/>
      <c r="H36" s="1100"/>
      <c r="I36" s="1100"/>
      <c r="J36" s="1100"/>
      <c r="K36" s="1100"/>
      <c r="L36" s="1100"/>
      <c r="M36" s="1101"/>
    </row>
    <row r="37" spans="1:13" ht="14.25" customHeight="1">
      <c r="A37" s="1095" t="s">
        <v>142</v>
      </c>
      <c r="B37" s="1098">
        <v>21</v>
      </c>
      <c r="C37" s="237">
        <v>18</v>
      </c>
      <c r="D37" s="237">
        <v>-15</v>
      </c>
      <c r="E37" s="237">
        <v>-19</v>
      </c>
      <c r="F37" s="237">
        <v>-12</v>
      </c>
      <c r="G37" s="237">
        <v>6</v>
      </c>
      <c r="H37" s="237">
        <v>-4</v>
      </c>
      <c r="I37" s="237">
        <v>-22</v>
      </c>
      <c r="J37" s="237">
        <v>-3</v>
      </c>
      <c r="K37" s="237">
        <v>-11</v>
      </c>
      <c r="L37" s="237">
        <v>0</v>
      </c>
      <c r="M37" s="287">
        <v>1</v>
      </c>
    </row>
    <row r="38" spans="1:13" ht="14.25" customHeight="1">
      <c r="A38" s="131" t="s">
        <v>143</v>
      </c>
      <c r="B38" s="1099"/>
      <c r="C38" s="1100"/>
      <c r="D38" s="1100"/>
      <c r="E38" s="1100"/>
      <c r="F38" s="1100"/>
      <c r="G38" s="1100"/>
      <c r="H38" s="1100"/>
      <c r="I38" s="1100"/>
      <c r="J38" s="1100"/>
      <c r="K38" s="1100"/>
      <c r="L38" s="1100"/>
      <c r="M38" s="1101"/>
    </row>
    <row r="39" spans="1:13" ht="14.25" customHeight="1">
      <c r="A39" s="1095" t="s">
        <v>144</v>
      </c>
      <c r="B39" s="1098">
        <v>-36</v>
      </c>
      <c r="C39" s="237">
        <v>-53</v>
      </c>
      <c r="D39" s="237">
        <v>-41</v>
      </c>
      <c r="E39" s="237">
        <v>-11</v>
      </c>
      <c r="F39" s="237">
        <v>-7</v>
      </c>
      <c r="G39" s="237">
        <v>-6</v>
      </c>
      <c r="H39" s="1100" t="s">
        <v>570</v>
      </c>
      <c r="I39" s="1100" t="s">
        <v>570</v>
      </c>
      <c r="J39" s="237">
        <v>19</v>
      </c>
      <c r="K39" s="237">
        <v>-14</v>
      </c>
      <c r="L39" s="237">
        <v>6</v>
      </c>
      <c r="M39" s="287">
        <v>-14</v>
      </c>
    </row>
    <row r="40" spans="1:13" ht="14.25" customHeight="1">
      <c r="A40" s="131" t="s">
        <v>145</v>
      </c>
      <c r="B40" s="1099"/>
      <c r="C40" s="1100"/>
      <c r="D40" s="1100"/>
      <c r="E40" s="1100"/>
      <c r="F40" s="1100"/>
      <c r="G40" s="1100"/>
      <c r="H40" s="1100"/>
      <c r="I40" s="1100"/>
      <c r="J40" s="1100"/>
      <c r="K40" s="1100"/>
      <c r="L40" s="1100"/>
      <c r="M40" s="1101"/>
    </row>
    <row r="41" spans="1:13" ht="14.25" customHeight="1">
      <c r="A41" s="1095" t="s">
        <v>146</v>
      </c>
      <c r="B41" s="1098">
        <v>-24</v>
      </c>
      <c r="C41" s="237">
        <v>-38</v>
      </c>
      <c r="D41" s="237">
        <v>-8</v>
      </c>
      <c r="E41" s="237">
        <v>-29</v>
      </c>
      <c r="F41" s="237">
        <v>-27</v>
      </c>
      <c r="G41" s="237">
        <v>-29</v>
      </c>
      <c r="H41" s="237">
        <v>-19</v>
      </c>
      <c r="I41" s="237">
        <v>-16</v>
      </c>
      <c r="J41" s="237">
        <v>-7</v>
      </c>
      <c r="K41" s="237">
        <v>-19</v>
      </c>
      <c r="L41" s="237">
        <v>-9</v>
      </c>
      <c r="M41" s="287">
        <v>-25</v>
      </c>
    </row>
    <row r="42" spans="1:13" ht="14.25" customHeight="1">
      <c r="A42" s="131" t="s">
        <v>147</v>
      </c>
      <c r="B42" s="1099"/>
      <c r="C42" s="1100"/>
      <c r="D42" s="1100"/>
      <c r="E42" s="1100"/>
      <c r="F42" s="1100"/>
      <c r="G42" s="1100"/>
      <c r="H42" s="1100"/>
      <c r="I42" s="1100"/>
      <c r="J42" s="1100"/>
      <c r="K42" s="1100"/>
      <c r="L42" s="1100"/>
      <c r="M42" s="1101"/>
    </row>
    <row r="43" spans="1:13" ht="14.25" customHeight="1">
      <c r="A43" s="1095" t="s">
        <v>148</v>
      </c>
      <c r="B43" s="1098">
        <v>-27</v>
      </c>
      <c r="C43" s="237">
        <v>-33</v>
      </c>
      <c r="D43" s="237">
        <v>-36</v>
      </c>
      <c r="E43" s="237">
        <v>-48</v>
      </c>
      <c r="F43" s="237">
        <v>-36</v>
      </c>
      <c r="G43" s="237">
        <v>-33</v>
      </c>
      <c r="H43" s="237">
        <v>-12</v>
      </c>
      <c r="I43" s="237">
        <v>-23</v>
      </c>
      <c r="J43" s="237">
        <v>-15</v>
      </c>
      <c r="K43" s="237">
        <v>-28</v>
      </c>
      <c r="L43" s="237">
        <v>-30</v>
      </c>
      <c r="M43" s="287">
        <v>-7</v>
      </c>
    </row>
    <row r="44" spans="1:13" ht="14.25" customHeight="1">
      <c r="A44" s="131" t="s">
        <v>149</v>
      </c>
      <c r="B44" s="1099"/>
      <c r="C44" s="1100"/>
      <c r="D44" s="1100"/>
      <c r="E44" s="1100"/>
      <c r="F44" s="1100"/>
      <c r="G44" s="1100"/>
      <c r="H44" s="1100"/>
      <c r="I44" s="1100"/>
      <c r="J44" s="1100"/>
      <c r="K44" s="1100"/>
      <c r="L44" s="1100"/>
      <c r="M44" s="1101"/>
    </row>
    <row r="45" spans="1:13" ht="14.25" customHeight="1">
      <c r="A45" s="1095" t="s">
        <v>691</v>
      </c>
      <c r="B45" s="1098">
        <v>-14</v>
      </c>
      <c r="C45" s="237">
        <v>-17</v>
      </c>
      <c r="D45" s="237">
        <v>-4</v>
      </c>
      <c r="E45" s="237">
        <v>-5</v>
      </c>
      <c r="F45" s="237">
        <v>-12</v>
      </c>
      <c r="G45" s="237">
        <v>3</v>
      </c>
      <c r="H45" s="237">
        <v>-2</v>
      </c>
      <c r="I45" s="237">
        <v>-6</v>
      </c>
      <c r="J45" s="237">
        <v>15</v>
      </c>
      <c r="K45" s="237">
        <v>-12</v>
      </c>
      <c r="L45" s="237">
        <v>0</v>
      </c>
      <c r="M45" s="287">
        <v>14</v>
      </c>
    </row>
    <row r="46" spans="1:13" ht="14.25" customHeight="1">
      <c r="A46" s="131" t="s">
        <v>692</v>
      </c>
      <c r="B46" s="1099"/>
      <c r="C46" s="1100"/>
      <c r="D46" s="1100"/>
      <c r="E46" s="1100"/>
      <c r="F46" s="1100"/>
      <c r="G46" s="1100"/>
      <c r="H46" s="1100"/>
      <c r="I46" s="1100"/>
      <c r="J46" s="1100"/>
      <c r="K46" s="1100"/>
      <c r="L46" s="1100"/>
      <c r="M46" s="1101"/>
    </row>
    <row r="47" spans="1:13" ht="14.25" customHeight="1">
      <c r="A47" s="1095" t="s">
        <v>693</v>
      </c>
      <c r="B47" s="1098">
        <v>-20</v>
      </c>
      <c r="C47" s="237">
        <v>-20</v>
      </c>
      <c r="D47" s="237">
        <v>-13</v>
      </c>
      <c r="E47" s="237">
        <v>9</v>
      </c>
      <c r="F47" s="237">
        <v>-25</v>
      </c>
      <c r="G47" s="237">
        <v>-1</v>
      </c>
      <c r="H47" s="237">
        <v>-9</v>
      </c>
      <c r="I47" s="237">
        <v>4</v>
      </c>
      <c r="J47" s="237">
        <v>11</v>
      </c>
      <c r="K47" s="237">
        <v>18</v>
      </c>
      <c r="L47" s="237">
        <v>16</v>
      </c>
      <c r="M47" s="287">
        <v>-11</v>
      </c>
    </row>
    <row r="48" spans="1:13" ht="14.25" customHeight="1">
      <c r="A48" s="131" t="s">
        <v>694</v>
      </c>
      <c r="B48" s="1099"/>
      <c r="C48" s="1100"/>
      <c r="D48" s="1100"/>
      <c r="E48" s="1100"/>
      <c r="F48" s="1100"/>
      <c r="G48" s="1100"/>
      <c r="H48" s="1100"/>
      <c r="I48" s="1100"/>
      <c r="J48" s="1100"/>
      <c r="K48" s="1100"/>
      <c r="L48" s="1100"/>
      <c r="M48" s="1101"/>
    </row>
    <row r="49" spans="1:13" ht="14.25" customHeight="1">
      <c r="A49" s="1095" t="s">
        <v>695</v>
      </c>
      <c r="B49" s="1098">
        <v>29</v>
      </c>
      <c r="C49" s="237">
        <v>16</v>
      </c>
      <c r="D49" s="237">
        <v>-16</v>
      </c>
      <c r="E49" s="237">
        <v>-1</v>
      </c>
      <c r="F49" s="237">
        <v>-20</v>
      </c>
      <c r="G49" s="237">
        <v>-10</v>
      </c>
      <c r="H49" s="237">
        <v>-7</v>
      </c>
      <c r="I49" s="237">
        <v>-2</v>
      </c>
      <c r="J49" s="237">
        <v>3</v>
      </c>
      <c r="K49" s="237">
        <v>11</v>
      </c>
      <c r="L49" s="237">
        <v>5</v>
      </c>
      <c r="M49" s="287">
        <v>-23</v>
      </c>
    </row>
    <row r="50" spans="1:13" ht="14.25" customHeight="1">
      <c r="A50" s="131" t="s">
        <v>696</v>
      </c>
      <c r="B50" s="1099"/>
      <c r="C50" s="1100"/>
      <c r="D50" s="1100"/>
      <c r="E50" s="1100"/>
      <c r="F50" s="1100"/>
      <c r="G50" s="1100"/>
      <c r="H50" s="1100"/>
      <c r="I50" s="1100"/>
      <c r="J50" s="1100"/>
      <c r="K50" s="1100"/>
      <c r="L50" s="1100"/>
      <c r="M50" s="1101"/>
    </row>
    <row r="51" spans="1:13" ht="14.25" customHeight="1">
      <c r="A51" s="1095" t="s">
        <v>697</v>
      </c>
      <c r="B51" s="1098">
        <v>12</v>
      </c>
      <c r="C51" s="237">
        <v>2</v>
      </c>
      <c r="D51" s="237">
        <v>-5</v>
      </c>
      <c r="E51" s="237">
        <v>-13</v>
      </c>
      <c r="F51" s="237">
        <v>2</v>
      </c>
      <c r="G51" s="237">
        <v>-3</v>
      </c>
      <c r="H51" s="237">
        <v>-11</v>
      </c>
      <c r="I51" s="237">
        <v>-7</v>
      </c>
      <c r="J51" s="237">
        <v>-4</v>
      </c>
      <c r="K51" s="237">
        <v>-9</v>
      </c>
      <c r="L51" s="237">
        <v>3</v>
      </c>
      <c r="M51" s="287">
        <v>-4</v>
      </c>
    </row>
    <row r="52" spans="1:13" ht="14.25" customHeight="1">
      <c r="A52" s="131" t="s">
        <v>698</v>
      </c>
      <c r="B52" s="1099"/>
      <c r="C52" s="1100"/>
      <c r="D52" s="1100"/>
      <c r="E52" s="1100"/>
      <c r="F52" s="1100"/>
      <c r="G52" s="1100"/>
      <c r="H52" s="1100"/>
      <c r="I52" s="1100"/>
      <c r="J52" s="1100"/>
      <c r="K52" s="1100"/>
      <c r="L52" s="1100"/>
      <c r="M52" s="1101"/>
    </row>
    <row r="53" spans="1:13" ht="14.25" customHeight="1">
      <c r="A53" s="1095" t="s">
        <v>150</v>
      </c>
      <c r="B53" s="1098">
        <v>3</v>
      </c>
      <c r="C53" s="237">
        <v>-11</v>
      </c>
      <c r="D53" s="237">
        <v>-14</v>
      </c>
      <c r="E53" s="237">
        <v>-7</v>
      </c>
      <c r="F53" s="237">
        <v>-17</v>
      </c>
      <c r="G53" s="237">
        <v>-7</v>
      </c>
      <c r="H53" s="237">
        <v>-15</v>
      </c>
      <c r="I53" s="237">
        <v>-16</v>
      </c>
      <c r="J53" s="237">
        <v>-22</v>
      </c>
      <c r="K53" s="237">
        <v>-17</v>
      </c>
      <c r="L53" s="237">
        <v>2</v>
      </c>
      <c r="M53" s="287">
        <v>10</v>
      </c>
    </row>
    <row r="54" spans="1:13" ht="14.25" customHeight="1">
      <c r="A54" s="131" t="s">
        <v>151</v>
      </c>
      <c r="B54" s="1099"/>
      <c r="C54" s="1100"/>
      <c r="D54" s="1100"/>
      <c r="E54" s="1100"/>
      <c r="F54" s="1100"/>
      <c r="G54" s="1100"/>
      <c r="H54" s="1100"/>
      <c r="I54" s="1100"/>
      <c r="J54" s="1100"/>
      <c r="K54" s="1100"/>
      <c r="L54" s="1100"/>
      <c r="M54" s="1101"/>
    </row>
    <row r="55" spans="1:13" ht="14.25" customHeight="1">
      <c r="A55" s="1095" t="s">
        <v>699</v>
      </c>
      <c r="B55" s="1098">
        <v>-36</v>
      </c>
      <c r="C55" s="237">
        <v>14</v>
      </c>
      <c r="D55" s="237">
        <v>5</v>
      </c>
      <c r="E55" s="237">
        <v>-1</v>
      </c>
      <c r="F55" s="237">
        <v>-5</v>
      </c>
      <c r="G55" s="237">
        <v>-19</v>
      </c>
      <c r="H55" s="237">
        <v>-22</v>
      </c>
      <c r="I55" s="237">
        <v>5</v>
      </c>
      <c r="J55" s="237">
        <v>-20</v>
      </c>
      <c r="K55" s="237">
        <v>-23</v>
      </c>
      <c r="L55" s="237">
        <v>-8</v>
      </c>
      <c r="M55" s="287">
        <v>-52</v>
      </c>
    </row>
    <row r="56" spans="1:13" ht="14.25" customHeight="1">
      <c r="A56" s="131" t="s">
        <v>700</v>
      </c>
      <c r="B56" s="1099"/>
      <c r="C56" s="1100"/>
      <c r="D56" s="1100"/>
      <c r="E56" s="1100"/>
      <c r="F56" s="1100"/>
      <c r="G56" s="1100"/>
      <c r="H56" s="1100"/>
      <c r="I56" s="1100"/>
      <c r="J56" s="1100"/>
      <c r="K56" s="1100"/>
      <c r="L56" s="1100"/>
      <c r="M56" s="1101"/>
    </row>
    <row r="57" spans="1:13" ht="14.25" customHeight="1">
      <c r="A57" s="1095" t="s">
        <v>701</v>
      </c>
      <c r="B57" s="1098">
        <v>-6</v>
      </c>
      <c r="C57" s="237">
        <v>-11</v>
      </c>
      <c r="D57" s="237">
        <v>0</v>
      </c>
      <c r="E57" s="237">
        <v>-26</v>
      </c>
      <c r="F57" s="237">
        <v>-13</v>
      </c>
      <c r="G57" s="237">
        <v>-13</v>
      </c>
      <c r="H57" s="237">
        <v>-7</v>
      </c>
      <c r="I57" s="237">
        <v>-9</v>
      </c>
      <c r="J57" s="237">
        <v>1</v>
      </c>
      <c r="K57" s="237">
        <v>-3</v>
      </c>
      <c r="L57" s="237">
        <v>5</v>
      </c>
      <c r="M57" s="287">
        <v>-40</v>
      </c>
    </row>
    <row r="58" spans="1:13" ht="14.25" customHeight="1">
      <c r="A58" s="131" t="s">
        <v>702</v>
      </c>
      <c r="B58" s="1099"/>
      <c r="C58" s="1101"/>
      <c r="D58" s="1100"/>
      <c r="E58" s="1100"/>
      <c r="F58" s="1100"/>
      <c r="G58" s="1100"/>
      <c r="H58" s="1100"/>
      <c r="I58" s="1100"/>
      <c r="J58" s="1100"/>
      <c r="K58" s="1100"/>
      <c r="L58" s="1100"/>
      <c r="M58" s="1101"/>
    </row>
    <row r="59" spans="1:13" ht="14.25" customHeight="1">
      <c r="A59" s="1095" t="s">
        <v>703</v>
      </c>
      <c r="B59" s="1098">
        <v>-40</v>
      </c>
      <c r="C59" s="287">
        <v>-50</v>
      </c>
      <c r="D59" s="237">
        <v>7</v>
      </c>
      <c r="E59" s="237">
        <v>-16</v>
      </c>
      <c r="F59" s="237">
        <v>-4</v>
      </c>
      <c r="G59" s="237">
        <v>-14</v>
      </c>
      <c r="H59" s="237">
        <v>-9</v>
      </c>
      <c r="I59" s="237">
        <v>-15</v>
      </c>
      <c r="J59" s="237">
        <v>-7</v>
      </c>
      <c r="K59" s="237">
        <v>-15</v>
      </c>
      <c r="L59" s="237">
        <v>-16</v>
      </c>
      <c r="M59" s="287">
        <v>-28</v>
      </c>
    </row>
    <row r="60" spans="1:13" ht="14.25" customHeight="1">
      <c r="A60" s="131" t="s">
        <v>704</v>
      </c>
      <c r="B60" s="1099"/>
      <c r="C60" s="1101"/>
      <c r="D60" s="1100"/>
      <c r="E60" s="1100"/>
      <c r="F60" s="1100"/>
      <c r="G60" s="1100"/>
      <c r="H60" s="1100"/>
      <c r="I60" s="1100"/>
      <c r="J60" s="1100"/>
      <c r="K60" s="1100"/>
      <c r="L60" s="1100"/>
      <c r="M60" s="1101"/>
    </row>
    <row r="61" spans="1:13" ht="14.25" customHeight="1">
      <c r="A61" s="1095" t="s">
        <v>705</v>
      </c>
      <c r="B61" s="1098">
        <v>-13</v>
      </c>
      <c r="C61" s="237">
        <v>41</v>
      </c>
      <c r="D61" s="237">
        <v>7</v>
      </c>
      <c r="E61" s="237">
        <v>-34</v>
      </c>
      <c r="F61" s="237">
        <v>-13</v>
      </c>
      <c r="G61" s="237">
        <v>-8</v>
      </c>
      <c r="H61" s="237">
        <v>-13</v>
      </c>
      <c r="I61" s="237">
        <v>-12</v>
      </c>
      <c r="J61" s="237">
        <v>-5</v>
      </c>
      <c r="K61" s="237">
        <v>11</v>
      </c>
      <c r="L61" s="237">
        <v>-11</v>
      </c>
      <c r="M61" s="287">
        <v>9</v>
      </c>
    </row>
    <row r="62" spans="1:13" ht="14.25" customHeight="1">
      <c r="A62" s="131" t="s">
        <v>706</v>
      </c>
      <c r="B62" s="1099"/>
      <c r="C62" s="1100"/>
      <c r="D62" s="1100"/>
      <c r="E62" s="1100"/>
      <c r="F62" s="1100"/>
      <c r="G62" s="1100"/>
      <c r="H62" s="1100"/>
      <c r="I62" s="1100"/>
      <c r="J62" s="1100"/>
      <c r="K62" s="1100"/>
      <c r="L62" s="1100"/>
      <c r="M62" s="1101"/>
    </row>
    <row r="63" spans="1:13" ht="14.25" customHeight="1">
      <c r="A63" s="1095" t="s">
        <v>153</v>
      </c>
      <c r="B63" s="1098">
        <v>5</v>
      </c>
      <c r="C63" s="237">
        <v>5</v>
      </c>
      <c r="D63" s="237">
        <v>14</v>
      </c>
      <c r="E63" s="237">
        <v>12</v>
      </c>
      <c r="F63" s="237">
        <v>-1</v>
      </c>
      <c r="G63" s="237">
        <v>-9</v>
      </c>
      <c r="H63" s="237">
        <v>-5</v>
      </c>
      <c r="I63" s="237">
        <v>-4</v>
      </c>
      <c r="J63" s="237">
        <v>16</v>
      </c>
      <c r="K63" s="237">
        <v>13</v>
      </c>
      <c r="L63" s="237">
        <v>13</v>
      </c>
      <c r="M63" s="287">
        <v>29</v>
      </c>
    </row>
    <row r="64" spans="1:13" ht="14.25" customHeight="1">
      <c r="A64" s="131" t="s">
        <v>152</v>
      </c>
      <c r="B64" s="1099"/>
      <c r="C64" s="1100"/>
      <c r="D64" s="1100"/>
      <c r="E64" s="1100"/>
      <c r="F64" s="1100"/>
      <c r="G64" s="1100"/>
      <c r="H64" s="1100"/>
      <c r="I64" s="1100"/>
      <c r="J64" s="1100"/>
      <c r="K64" s="1100"/>
      <c r="L64" s="1100"/>
      <c r="M64" s="1101"/>
    </row>
    <row r="65" spans="1:13" ht="14.25" customHeight="1">
      <c r="A65" s="1095" t="s">
        <v>707</v>
      </c>
      <c r="B65" s="1098">
        <v>2</v>
      </c>
      <c r="C65" s="237">
        <v>-15</v>
      </c>
      <c r="D65" s="237">
        <v>-30</v>
      </c>
      <c r="E65" s="237">
        <v>-50</v>
      </c>
      <c r="F65" s="237">
        <v>2</v>
      </c>
      <c r="G65" s="237">
        <v>-14</v>
      </c>
      <c r="H65" s="237">
        <v>-3</v>
      </c>
      <c r="I65" s="237">
        <v>-20</v>
      </c>
      <c r="J65" s="237">
        <v>-16</v>
      </c>
      <c r="K65" s="237">
        <v>-10</v>
      </c>
      <c r="L65" s="237">
        <v>-27</v>
      </c>
      <c r="M65" s="1102">
        <v>-35</v>
      </c>
    </row>
    <row r="66" spans="1:13" ht="14.25" customHeight="1">
      <c r="A66" s="131" t="s">
        <v>708</v>
      </c>
      <c r="B66" s="369"/>
      <c r="C66" s="370"/>
      <c r="D66" s="370"/>
      <c r="E66" s="370"/>
      <c r="F66" s="370"/>
      <c r="G66" s="370"/>
      <c r="H66" s="370"/>
      <c r="I66" s="370"/>
      <c r="J66" s="370"/>
      <c r="K66" s="370"/>
      <c r="L66" s="370"/>
      <c r="M66" s="370"/>
    </row>
    <row r="67" spans="1:13" ht="14.25" customHeight="1">
      <c r="A67" s="1095" t="s">
        <v>709</v>
      </c>
      <c r="B67" s="21">
        <v>-38</v>
      </c>
      <c r="C67" s="21">
        <v>-19</v>
      </c>
      <c r="D67" s="21">
        <v>-28</v>
      </c>
      <c r="E67" s="21">
        <v>-19</v>
      </c>
      <c r="F67" s="21">
        <v>-16</v>
      </c>
      <c r="G67" s="21">
        <v>-16</v>
      </c>
      <c r="H67" s="21">
        <v>-11</v>
      </c>
      <c r="I67" s="21">
        <v>-10</v>
      </c>
      <c r="J67" s="21">
        <v>-13</v>
      </c>
      <c r="K67" s="21">
        <v>-6</v>
      </c>
      <c r="L67" s="21">
        <v>-5</v>
      </c>
      <c r="M67" s="367">
        <v>-29</v>
      </c>
    </row>
    <row r="68" spans="1:13" ht="14.25" customHeight="1">
      <c r="A68" s="131" t="s">
        <v>710</v>
      </c>
      <c r="B68" s="371"/>
      <c r="C68" s="371"/>
      <c r="D68" s="371"/>
      <c r="E68" s="371"/>
      <c r="F68" s="371"/>
      <c r="G68" s="371"/>
      <c r="H68" s="371"/>
      <c r="I68" s="371"/>
      <c r="J68" s="371"/>
      <c r="K68" s="371"/>
      <c r="L68" s="371"/>
      <c r="M68" s="370"/>
    </row>
    <row r="69" spans="1:13" ht="14.25" customHeight="1">
      <c r="A69" s="1095" t="s">
        <v>711</v>
      </c>
      <c r="B69" s="1098">
        <v>11</v>
      </c>
      <c r="C69" s="237">
        <v>11</v>
      </c>
      <c r="D69" s="237">
        <v>10</v>
      </c>
      <c r="E69" s="237">
        <v>-11</v>
      </c>
      <c r="F69" s="237">
        <v>-17</v>
      </c>
      <c r="G69" s="237">
        <v>-7</v>
      </c>
      <c r="H69" s="1098">
        <v>7</v>
      </c>
      <c r="I69" s="237">
        <v>-2</v>
      </c>
      <c r="J69" s="237">
        <v>5</v>
      </c>
      <c r="K69" s="237">
        <v>-9</v>
      </c>
      <c r="L69" s="237">
        <v>-6</v>
      </c>
      <c r="M69" s="1103">
        <v>-30</v>
      </c>
    </row>
    <row r="70" spans="1:13" ht="14.25" customHeight="1">
      <c r="A70" s="131" t="s">
        <v>712</v>
      </c>
      <c r="B70" s="371"/>
      <c r="C70" s="371"/>
      <c r="D70" s="371"/>
      <c r="E70" s="371"/>
      <c r="F70" s="371"/>
      <c r="G70" s="371"/>
      <c r="H70" s="371"/>
      <c r="I70" s="371"/>
      <c r="J70" s="371"/>
      <c r="K70" s="371"/>
      <c r="L70" s="371"/>
      <c r="M70" s="370"/>
    </row>
    <row r="71" spans="1:13" ht="14.25" customHeight="1">
      <c r="A71" s="1095" t="s">
        <v>593</v>
      </c>
      <c r="B71" s="22">
        <v>-11</v>
      </c>
      <c r="C71" s="21">
        <v>-9</v>
      </c>
      <c r="D71" s="22">
        <v>-42</v>
      </c>
      <c r="E71" s="21">
        <v>-12</v>
      </c>
      <c r="F71" s="22">
        <v>3</v>
      </c>
      <c r="G71" s="21">
        <v>2</v>
      </c>
      <c r="H71" s="22">
        <v>-3</v>
      </c>
      <c r="I71" s="21">
        <v>10</v>
      </c>
      <c r="J71" s="22">
        <v>-4</v>
      </c>
      <c r="K71" s="21">
        <v>-5</v>
      </c>
      <c r="L71" s="21">
        <v>-15</v>
      </c>
      <c r="M71" s="24">
        <v>1</v>
      </c>
    </row>
    <row r="72" spans="1:13" ht="14.25" customHeight="1">
      <c r="A72" s="131" t="s">
        <v>594</v>
      </c>
      <c r="B72" s="371"/>
      <c r="C72" s="371"/>
      <c r="D72" s="371"/>
      <c r="E72" s="371"/>
      <c r="F72" s="371"/>
      <c r="G72" s="371"/>
      <c r="H72" s="371"/>
      <c r="I72" s="371"/>
      <c r="J72" s="371"/>
      <c r="K72" s="371"/>
      <c r="L72" s="371"/>
      <c r="M72" s="370"/>
    </row>
    <row r="73" spans="1:13" ht="14.25" customHeight="1">
      <c r="A73" s="1095" t="s">
        <v>713</v>
      </c>
      <c r="B73" s="499">
        <v>37</v>
      </c>
      <c r="C73" s="499">
        <v>4</v>
      </c>
      <c r="D73" s="499">
        <v>2</v>
      </c>
      <c r="E73" s="499">
        <v>-10</v>
      </c>
      <c r="F73" s="499">
        <v>3</v>
      </c>
      <c r="G73" s="499">
        <v>0</v>
      </c>
      <c r="H73" s="499">
        <v>-3</v>
      </c>
      <c r="I73" s="499">
        <v>-15</v>
      </c>
      <c r="J73" s="499">
        <v>-6</v>
      </c>
      <c r="K73" s="499">
        <v>5</v>
      </c>
      <c r="L73" s="499">
        <v>3</v>
      </c>
      <c r="M73" s="498">
        <v>-36</v>
      </c>
    </row>
    <row r="74" spans="1:13" ht="14.25" customHeight="1">
      <c r="A74" s="131" t="s">
        <v>606</v>
      </c>
      <c r="B74" s="371"/>
      <c r="C74" s="371"/>
      <c r="D74" s="371"/>
      <c r="E74" s="371"/>
      <c r="F74" s="371"/>
      <c r="G74" s="371"/>
      <c r="H74" s="371"/>
      <c r="I74" s="371"/>
      <c r="J74" s="371"/>
      <c r="K74" s="371"/>
      <c r="L74" s="371"/>
      <c r="M74" s="369"/>
    </row>
    <row r="75" spans="1:13" ht="14.25" customHeight="1">
      <c r="A75" s="1095" t="s">
        <v>714</v>
      </c>
      <c r="B75" s="499">
        <v>25</v>
      </c>
      <c r="C75" s="499">
        <v>-34</v>
      </c>
      <c r="D75" s="499">
        <v>-20</v>
      </c>
      <c r="E75" s="499">
        <v>2</v>
      </c>
      <c r="F75" s="499">
        <v>7</v>
      </c>
      <c r="G75" s="499">
        <v>-13</v>
      </c>
      <c r="H75" s="499">
        <v>-9</v>
      </c>
      <c r="I75" s="499">
        <v>-11</v>
      </c>
      <c r="J75" s="499">
        <v>-14</v>
      </c>
      <c r="K75" s="499">
        <v>3</v>
      </c>
      <c r="L75" s="499">
        <v>-13</v>
      </c>
      <c r="M75" s="498">
        <v>-6</v>
      </c>
    </row>
    <row r="76" spans="1:13" ht="14.25" customHeight="1">
      <c r="A76" s="131" t="s">
        <v>715</v>
      </c>
      <c r="B76" s="371"/>
      <c r="C76" s="371"/>
      <c r="D76" s="371"/>
      <c r="E76" s="371"/>
      <c r="F76" s="371"/>
      <c r="G76" s="371"/>
      <c r="H76" s="371"/>
      <c r="I76" s="371"/>
      <c r="J76" s="371"/>
      <c r="K76" s="371"/>
      <c r="L76" s="371"/>
      <c r="M76" s="369"/>
    </row>
    <row r="77" spans="1:13" ht="14.25" customHeight="1">
      <c r="A77" s="1095" t="s">
        <v>716</v>
      </c>
      <c r="B77" s="499">
        <v>-3</v>
      </c>
      <c r="C77" s="499">
        <v>-41</v>
      </c>
      <c r="D77" s="499">
        <v>-20</v>
      </c>
      <c r="E77" s="499">
        <v>-19</v>
      </c>
      <c r="F77" s="499">
        <v>-14</v>
      </c>
      <c r="G77" s="499">
        <v>-19</v>
      </c>
      <c r="H77" s="499">
        <v>0</v>
      </c>
      <c r="I77" s="499">
        <v>-12</v>
      </c>
      <c r="J77" s="499">
        <v>6</v>
      </c>
      <c r="K77" s="499">
        <v>0</v>
      </c>
      <c r="L77" s="499">
        <v>6</v>
      </c>
      <c r="M77" s="498">
        <v>-10</v>
      </c>
    </row>
    <row r="78" spans="1:13" ht="14.25" customHeight="1">
      <c r="A78" s="131" t="s">
        <v>717</v>
      </c>
      <c r="B78" s="371"/>
      <c r="C78" s="371"/>
      <c r="D78" s="371"/>
      <c r="E78" s="371"/>
      <c r="F78" s="371"/>
      <c r="G78" s="371"/>
      <c r="H78" s="371"/>
      <c r="I78" s="371"/>
      <c r="J78" s="371"/>
      <c r="K78" s="371"/>
      <c r="L78" s="371"/>
      <c r="M78" s="369"/>
    </row>
    <row r="79" spans="1:13" ht="14.25" customHeight="1">
      <c r="A79" s="1095" t="s">
        <v>874</v>
      </c>
      <c r="B79" s="499">
        <v>6</v>
      </c>
      <c r="C79" s="499">
        <v>40</v>
      </c>
      <c r="D79" s="499">
        <v>35</v>
      </c>
      <c r="E79" s="499">
        <v>-26</v>
      </c>
      <c r="F79" s="499">
        <v>-7</v>
      </c>
      <c r="G79" s="499">
        <v>-2</v>
      </c>
      <c r="H79" s="499">
        <v>3</v>
      </c>
      <c r="I79" s="499">
        <v>-7</v>
      </c>
      <c r="J79" s="499">
        <v>-4</v>
      </c>
      <c r="K79" s="499">
        <v>1</v>
      </c>
      <c r="L79" s="499">
        <v>11</v>
      </c>
      <c r="M79" s="498">
        <v>-9</v>
      </c>
    </row>
    <row r="80" spans="1:13" s="496" customFormat="1" ht="14.25" customHeight="1">
      <c r="A80" s="131" t="s">
        <v>875</v>
      </c>
      <c r="B80" s="371"/>
      <c r="C80" s="371"/>
      <c r="D80" s="371"/>
      <c r="E80" s="371"/>
      <c r="F80" s="371"/>
      <c r="G80" s="371"/>
      <c r="H80" s="371"/>
      <c r="I80" s="371"/>
      <c r="J80" s="371"/>
      <c r="K80" s="371"/>
      <c r="L80" s="371"/>
      <c r="M80" s="369"/>
    </row>
    <row r="81" spans="1:14" s="118" customFormat="1" ht="14.25" customHeight="1">
      <c r="A81" s="309" t="s">
        <v>1139</v>
      </c>
      <c r="B81" s="584">
        <v>-3</v>
      </c>
      <c r="C81" s="584">
        <v>-25</v>
      </c>
      <c r="D81" s="584">
        <v>-2</v>
      </c>
      <c r="E81" s="584">
        <v>-27</v>
      </c>
      <c r="F81" s="584">
        <v>4</v>
      </c>
      <c r="G81" s="584">
        <v>-25</v>
      </c>
      <c r="H81" s="584">
        <v>7</v>
      </c>
      <c r="I81" s="584">
        <v>-5</v>
      </c>
      <c r="J81" s="787" t="s">
        <v>133</v>
      </c>
      <c r="K81" s="584">
        <v>-13</v>
      </c>
      <c r="L81" s="584">
        <v>-15</v>
      </c>
      <c r="M81" s="578">
        <v>-12</v>
      </c>
    </row>
    <row r="82" spans="1:14" s="118" customFormat="1" ht="14.25" customHeight="1">
      <c r="A82" s="131" t="s">
        <v>1140</v>
      </c>
      <c r="B82" s="371"/>
      <c r="C82" s="371"/>
      <c r="D82" s="371"/>
      <c r="E82" s="371"/>
      <c r="F82" s="371"/>
      <c r="G82" s="371"/>
      <c r="H82" s="371"/>
      <c r="I82" s="371"/>
      <c r="J82" s="371"/>
      <c r="K82" s="371"/>
      <c r="L82" s="371"/>
      <c r="M82" s="369"/>
    </row>
    <row r="83" spans="1:14" s="496" customFormat="1" ht="14.25" customHeight="1">
      <c r="A83" s="108" t="s">
        <v>1731</v>
      </c>
      <c r="B83" s="788">
        <v>-27</v>
      </c>
      <c r="C83" s="788">
        <v>-12</v>
      </c>
      <c r="D83" s="788">
        <v>10</v>
      </c>
      <c r="E83" s="788">
        <v>-41</v>
      </c>
      <c r="F83" s="788">
        <v>-2</v>
      </c>
      <c r="G83" s="788">
        <v>-20</v>
      </c>
      <c r="H83" s="788">
        <v>-8</v>
      </c>
      <c r="I83" s="788">
        <v>-14</v>
      </c>
      <c r="J83" s="789" t="s">
        <v>1732</v>
      </c>
      <c r="K83" s="788">
        <v>-3</v>
      </c>
      <c r="L83" s="788">
        <v>-11</v>
      </c>
      <c r="M83" s="790">
        <v>-22</v>
      </c>
    </row>
    <row r="84" spans="1:14" s="63" customFormat="1" ht="14.25" customHeight="1">
      <c r="A84" s="1104" t="s">
        <v>2217</v>
      </c>
      <c r="B84" s="371"/>
      <c r="C84" s="371"/>
      <c r="D84" s="371"/>
      <c r="E84" s="371"/>
      <c r="F84" s="371"/>
      <c r="G84" s="371"/>
      <c r="H84" s="371"/>
      <c r="I84" s="371"/>
      <c r="J84" s="371"/>
      <c r="K84" s="371"/>
      <c r="L84" s="371"/>
      <c r="M84" s="369"/>
    </row>
    <row r="85" spans="1:14" ht="6" customHeight="1">
      <c r="A85" s="791"/>
      <c r="B85" s="373"/>
      <c r="C85" s="373"/>
      <c r="D85" s="373"/>
      <c r="E85" s="373"/>
      <c r="F85" s="373"/>
      <c r="G85" s="373"/>
      <c r="H85" s="373"/>
      <c r="I85" s="373"/>
      <c r="J85" s="373"/>
      <c r="K85" s="373"/>
      <c r="L85" s="373"/>
      <c r="M85" s="373"/>
    </row>
    <row r="86" spans="1:14" ht="14.25" customHeight="1">
      <c r="A86" s="1041" t="s">
        <v>876</v>
      </c>
      <c r="B86" s="1041"/>
      <c r="C86" s="1041"/>
      <c r="D86" s="1041"/>
      <c r="E86" s="1041"/>
      <c r="F86" s="1041"/>
      <c r="G86" s="1041"/>
      <c r="H86" s="1041"/>
      <c r="I86" s="1041"/>
      <c r="J86" s="1041"/>
      <c r="K86" s="1041"/>
      <c r="L86" s="1041"/>
      <c r="M86" s="1041"/>
    </row>
    <row r="87" spans="1:14" ht="28.5" customHeight="1">
      <c r="A87" s="1105" t="s">
        <v>1800</v>
      </c>
      <c r="B87" s="1105"/>
      <c r="C87" s="1105"/>
      <c r="D87" s="1105"/>
      <c r="E87" s="1105"/>
      <c r="F87" s="1105"/>
      <c r="G87" s="1105"/>
      <c r="H87" s="1105"/>
      <c r="I87" s="1105"/>
      <c r="J87" s="1105"/>
      <c r="K87" s="1105"/>
      <c r="L87" s="1105"/>
      <c r="M87" s="1105"/>
      <c r="N87" s="1105"/>
    </row>
    <row r="88" spans="1:14">
      <c r="A88" s="1042"/>
      <c r="B88" s="1042"/>
      <c r="C88" s="1042"/>
      <c r="D88" s="1042"/>
      <c r="E88" s="1042"/>
      <c r="F88" s="1042"/>
      <c r="G88" s="1042"/>
      <c r="H88" s="1042"/>
      <c r="I88" s="1042"/>
      <c r="J88" s="1042"/>
      <c r="K88" s="1042"/>
      <c r="L88" s="1042"/>
      <c r="M88" s="1042"/>
    </row>
    <row r="89" spans="1:14">
      <c r="A89" s="189"/>
      <c r="B89" s="189"/>
      <c r="C89" s="189"/>
      <c r="D89" s="189"/>
      <c r="E89" s="189"/>
      <c r="F89" s="189"/>
      <c r="G89" s="189"/>
      <c r="H89" s="189"/>
      <c r="I89" s="189"/>
      <c r="J89" s="189"/>
      <c r="K89" s="189"/>
      <c r="L89" s="189"/>
      <c r="M89" s="189"/>
    </row>
  </sheetData>
  <customSheetViews>
    <customSheetView guid="{17A61E15-CB34-4E45-B54C-4890B27A542F}" showGridLines="0">
      <pane ySplit="5" topLeftCell="A33" activePane="bottomLeft" state="frozen"/>
      <selection pane="bottomLeft" activeCell="H13" sqref="H1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86:M86"/>
    <mergeCell ref="A88:M88"/>
    <mergeCell ref="A4:A5"/>
    <mergeCell ref="B5:M5"/>
    <mergeCell ref="A6:M6"/>
    <mergeCell ref="A28:M28"/>
    <mergeCell ref="A87:N87"/>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scale="67" fitToHeight="0" orientation="portrait" r:id="rId2"/>
  <headerFooter alignWithMargins="0"/>
  <ignoredErrors>
    <ignoredError sqref="A7:A27"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1"/>
  <sheetViews>
    <sheetView showGridLines="0" zoomScaleNormal="100" workbookViewId="0">
      <pane ySplit="5" topLeftCell="A6" activePane="bottomLeft" state="frozen"/>
      <selection activeCell="H35" sqref="H35"/>
      <selection pane="bottomLeft" activeCell="Q25" sqref="Q25"/>
    </sheetView>
  </sheetViews>
  <sheetFormatPr defaultColWidth="9.140625" defaultRowHeight="12"/>
  <cols>
    <col min="1" max="1" width="16.42578125" style="31" customWidth="1"/>
    <col min="2" max="2" width="3.28515625" style="31" customWidth="1"/>
    <col min="3" max="14" width="8.5703125" style="31" customWidth="1"/>
    <col min="15" max="15" width="8.140625" style="31" customWidth="1"/>
    <col min="16" max="16" width="9.7109375" style="31" customWidth="1"/>
    <col min="17" max="16384" width="9.140625" style="31"/>
  </cols>
  <sheetData>
    <row r="1" spans="1:19" ht="14.25" customHeight="1">
      <c r="A1" s="437" t="s">
        <v>1733</v>
      </c>
      <c r="B1" s="437"/>
      <c r="C1" s="437"/>
      <c r="D1" s="437"/>
      <c r="E1" s="437"/>
      <c r="F1" s="437"/>
      <c r="G1" s="437"/>
      <c r="H1" s="437"/>
      <c r="I1" s="437"/>
      <c r="J1" s="437"/>
      <c r="K1" s="437"/>
      <c r="L1" s="437"/>
      <c r="M1" s="437"/>
      <c r="P1" s="17" t="s">
        <v>502</v>
      </c>
      <c r="Q1" s="10"/>
    </row>
    <row r="2" spans="1:19" ht="14.25" customHeight="1">
      <c r="A2" s="330" t="s">
        <v>1734</v>
      </c>
      <c r="B2" s="13"/>
      <c r="C2" s="13"/>
      <c r="D2" s="13"/>
      <c r="E2" s="13"/>
      <c r="F2" s="13"/>
      <c r="G2" s="13"/>
      <c r="H2" s="13"/>
      <c r="I2" s="13"/>
      <c r="J2" s="13"/>
      <c r="K2" s="13"/>
      <c r="L2" s="13"/>
      <c r="M2" s="13"/>
      <c r="P2" s="193" t="s">
        <v>503</v>
      </c>
      <c r="Q2" s="10"/>
    </row>
    <row r="3" spans="1:19" ht="5.0999999999999996" customHeight="1">
      <c r="A3" s="45"/>
      <c r="B3" s="45"/>
      <c r="C3" s="45"/>
      <c r="D3" s="45"/>
      <c r="E3" s="45"/>
      <c r="F3" s="45"/>
      <c r="G3" s="45"/>
      <c r="H3" s="45"/>
      <c r="I3" s="45"/>
      <c r="J3" s="45"/>
      <c r="K3" s="45"/>
      <c r="L3" s="45"/>
      <c r="M3" s="45"/>
      <c r="P3" s="190"/>
      <c r="Q3" s="10"/>
    </row>
    <row r="4" spans="1:19" ht="34.5" customHeight="1">
      <c r="A4" s="952" t="s">
        <v>914</v>
      </c>
      <c r="B4" s="942"/>
      <c r="C4" s="924" t="s">
        <v>2210</v>
      </c>
      <c r="D4" s="925"/>
      <c r="E4" s="925"/>
      <c r="F4" s="925"/>
      <c r="G4" s="925"/>
      <c r="H4" s="925"/>
      <c r="I4" s="925"/>
      <c r="J4" s="925"/>
      <c r="K4" s="925"/>
      <c r="L4" s="925"/>
      <c r="M4" s="925"/>
      <c r="N4" s="375"/>
    </row>
    <row r="5" spans="1:19" ht="34.5" customHeight="1">
      <c r="A5" s="957"/>
      <c r="B5" s="944"/>
      <c r="C5" s="793" t="s">
        <v>750</v>
      </c>
      <c r="D5" s="793" t="s">
        <v>751</v>
      </c>
      <c r="E5" s="793" t="s">
        <v>752</v>
      </c>
      <c r="F5" s="793" t="s">
        <v>753</v>
      </c>
      <c r="G5" s="793" t="s">
        <v>754</v>
      </c>
      <c r="H5" s="793" t="s">
        <v>755</v>
      </c>
      <c r="I5" s="793" t="s">
        <v>756</v>
      </c>
      <c r="J5" s="793" t="s">
        <v>757</v>
      </c>
      <c r="K5" s="793" t="s">
        <v>758</v>
      </c>
      <c r="L5" s="793" t="s">
        <v>759</v>
      </c>
      <c r="M5" s="794" t="s">
        <v>760</v>
      </c>
      <c r="N5" s="794" t="s">
        <v>761</v>
      </c>
      <c r="O5" s="670"/>
    </row>
    <row r="6" spans="1:19" ht="13.5" customHeight="1">
      <c r="A6" s="18" t="s">
        <v>457</v>
      </c>
      <c r="B6" s="1092" t="s">
        <v>458</v>
      </c>
      <c r="C6" s="796">
        <v>10.5</v>
      </c>
      <c r="D6" s="797">
        <v>8.1</v>
      </c>
      <c r="E6" s="796">
        <v>9.6</v>
      </c>
      <c r="F6" s="796">
        <v>10</v>
      </c>
      <c r="G6" s="796">
        <v>10.8</v>
      </c>
      <c r="H6" s="798">
        <v>25.5</v>
      </c>
      <c r="I6" s="796">
        <v>33.200000000000003</v>
      </c>
      <c r="J6" s="797">
        <v>41</v>
      </c>
      <c r="K6" s="796">
        <v>70.2</v>
      </c>
      <c r="L6" s="797">
        <v>43.9</v>
      </c>
      <c r="M6" s="796">
        <v>48.3</v>
      </c>
      <c r="N6" s="797">
        <v>42.4</v>
      </c>
      <c r="O6" s="671"/>
    </row>
    <row r="7" spans="1:19" ht="13.5" customHeight="1">
      <c r="A7" s="1094" t="s">
        <v>459</v>
      </c>
      <c r="B7" s="1093" t="s">
        <v>460</v>
      </c>
      <c r="C7" s="784">
        <v>8</v>
      </c>
      <c r="D7" s="779">
        <v>7.6</v>
      </c>
      <c r="E7" s="784">
        <v>8.9</v>
      </c>
      <c r="F7" s="784">
        <v>11.7</v>
      </c>
      <c r="G7" s="784">
        <v>16</v>
      </c>
      <c r="H7" s="786">
        <v>29.9</v>
      </c>
      <c r="I7" s="784">
        <v>35.6</v>
      </c>
      <c r="J7" s="779">
        <v>40.5</v>
      </c>
      <c r="K7" s="784">
        <v>62.6</v>
      </c>
      <c r="L7" s="779">
        <v>39.6</v>
      </c>
      <c r="M7" s="784">
        <v>41.9</v>
      </c>
      <c r="N7" s="795">
        <v>41.4</v>
      </c>
      <c r="O7" s="671"/>
    </row>
    <row r="8" spans="1:19" ht="13.5" customHeight="1">
      <c r="A8" s="18"/>
      <c r="B8" s="1093" t="s">
        <v>461</v>
      </c>
      <c r="C8" s="784">
        <v>3</v>
      </c>
      <c r="D8" s="779">
        <v>1.4</v>
      </c>
      <c r="E8" s="784">
        <v>0.7</v>
      </c>
      <c r="F8" s="784">
        <v>-0.5</v>
      </c>
      <c r="G8" s="784">
        <v>-1.4</v>
      </c>
      <c r="H8" s="786">
        <v>-0.6</v>
      </c>
      <c r="I8" s="784">
        <v>-0.4</v>
      </c>
      <c r="J8" s="779">
        <v>0.2</v>
      </c>
      <c r="K8" s="784">
        <v>1.8</v>
      </c>
      <c r="L8" s="779">
        <v>1.6</v>
      </c>
      <c r="M8" s="784">
        <v>1.5</v>
      </c>
      <c r="N8" s="795">
        <v>0.3</v>
      </c>
      <c r="O8" s="671"/>
    </row>
    <row r="9" spans="1:19" ht="13.5" customHeight="1">
      <c r="A9" s="18" t="s">
        <v>462</v>
      </c>
      <c r="B9" s="1093" t="s">
        <v>458</v>
      </c>
      <c r="C9" s="784">
        <v>10.5</v>
      </c>
      <c r="D9" s="779">
        <v>8.5</v>
      </c>
      <c r="E9" s="784">
        <v>11.1</v>
      </c>
      <c r="F9" s="784">
        <v>18.7</v>
      </c>
      <c r="G9" s="784">
        <v>22.6</v>
      </c>
      <c r="H9" s="786">
        <v>38.200000000000003</v>
      </c>
      <c r="I9" s="784">
        <v>33.9</v>
      </c>
      <c r="J9" s="779">
        <v>50</v>
      </c>
      <c r="K9" s="784">
        <v>65.7</v>
      </c>
      <c r="L9" s="779">
        <v>44.6</v>
      </c>
      <c r="M9" s="784">
        <v>46.2</v>
      </c>
      <c r="N9" s="795">
        <v>46</v>
      </c>
      <c r="O9" s="671"/>
      <c r="S9" s="227"/>
    </row>
    <row r="10" spans="1:19" ht="13.5" customHeight="1">
      <c r="A10" s="1094" t="s">
        <v>463</v>
      </c>
      <c r="B10" s="1093" t="s">
        <v>460</v>
      </c>
      <c r="C10" s="784">
        <v>9.1</v>
      </c>
      <c r="D10" s="779">
        <v>8</v>
      </c>
      <c r="E10" s="784">
        <v>9.5</v>
      </c>
      <c r="F10" s="784">
        <v>14.1</v>
      </c>
      <c r="G10" s="784">
        <v>19.2</v>
      </c>
      <c r="H10" s="786">
        <v>32.200000000000003</v>
      </c>
      <c r="I10" s="784">
        <v>38</v>
      </c>
      <c r="J10" s="779">
        <v>43.2</v>
      </c>
      <c r="K10" s="784">
        <v>63.8</v>
      </c>
      <c r="L10" s="779">
        <v>40.299999999999997</v>
      </c>
      <c r="M10" s="784">
        <v>43.9</v>
      </c>
      <c r="N10" s="795">
        <v>45.7</v>
      </c>
      <c r="O10" s="671"/>
    </row>
    <row r="11" spans="1:19" ht="13.5" customHeight="1">
      <c r="A11" s="18"/>
      <c r="B11" s="1093" t="s">
        <v>461</v>
      </c>
      <c r="C11" s="784">
        <v>1.1000000000000001</v>
      </c>
      <c r="D11" s="779">
        <v>0.8</v>
      </c>
      <c r="E11" s="784">
        <v>1.2</v>
      </c>
      <c r="F11" s="784">
        <v>1.1000000000000001</v>
      </c>
      <c r="G11" s="784">
        <v>0.9</v>
      </c>
      <c r="H11" s="786">
        <v>0.8</v>
      </c>
      <c r="I11" s="784">
        <v>-0.6</v>
      </c>
      <c r="J11" s="779">
        <v>1.3</v>
      </c>
      <c r="K11" s="784">
        <v>0.4</v>
      </c>
      <c r="L11" s="779">
        <v>1.3</v>
      </c>
      <c r="M11" s="784">
        <v>0.6</v>
      </c>
      <c r="N11" s="795">
        <v>0.2</v>
      </c>
      <c r="O11" s="671"/>
    </row>
    <row r="12" spans="1:19" ht="13.5" customHeight="1">
      <c r="A12" s="18" t="s">
        <v>464</v>
      </c>
      <c r="B12" s="1093" t="s">
        <v>458</v>
      </c>
      <c r="C12" s="784">
        <v>12.3</v>
      </c>
      <c r="D12" s="779">
        <v>8.9</v>
      </c>
      <c r="E12" s="784">
        <v>9</v>
      </c>
      <c r="F12" s="784">
        <v>14.4</v>
      </c>
      <c r="G12" s="784">
        <v>20.9</v>
      </c>
      <c r="H12" s="786">
        <v>27.7</v>
      </c>
      <c r="I12" s="784">
        <v>31.2</v>
      </c>
      <c r="J12" s="779">
        <v>42.4</v>
      </c>
      <c r="K12" s="784">
        <v>69.3</v>
      </c>
      <c r="L12" s="779">
        <v>43.3</v>
      </c>
      <c r="M12" s="784">
        <v>52.7</v>
      </c>
      <c r="N12" s="795">
        <v>53.3</v>
      </c>
      <c r="O12" s="671"/>
    </row>
    <row r="13" spans="1:19" ht="13.5" customHeight="1">
      <c r="A13" s="1094" t="s">
        <v>465</v>
      </c>
      <c r="B13" s="1093" t="s">
        <v>460</v>
      </c>
      <c r="C13" s="784">
        <v>10.8</v>
      </c>
      <c r="D13" s="779">
        <v>8.8000000000000007</v>
      </c>
      <c r="E13" s="784">
        <v>11.3</v>
      </c>
      <c r="F13" s="784">
        <v>18.899999999999999</v>
      </c>
      <c r="G13" s="784">
        <v>23.1</v>
      </c>
      <c r="H13" s="786">
        <v>35.200000000000003</v>
      </c>
      <c r="I13" s="784">
        <v>37.5</v>
      </c>
      <c r="J13" s="779">
        <v>41.8</v>
      </c>
      <c r="K13" s="784">
        <v>62.3</v>
      </c>
      <c r="L13" s="779">
        <v>39</v>
      </c>
      <c r="M13" s="784">
        <v>44.5</v>
      </c>
      <c r="N13" s="795">
        <v>49.3</v>
      </c>
      <c r="O13" s="671"/>
    </row>
    <row r="14" spans="1:19" ht="13.5" customHeight="1">
      <c r="A14" s="18"/>
      <c r="B14" s="1093" t="s">
        <v>461</v>
      </c>
      <c r="C14" s="784">
        <v>1.2</v>
      </c>
      <c r="D14" s="779">
        <v>0.1</v>
      </c>
      <c r="E14" s="784">
        <v>-1.3</v>
      </c>
      <c r="F14" s="784">
        <v>-0.8</v>
      </c>
      <c r="G14" s="784">
        <v>-0.6</v>
      </c>
      <c r="H14" s="786">
        <v>-1.3</v>
      </c>
      <c r="I14" s="784">
        <v>-1.1000000000000001</v>
      </c>
      <c r="J14" s="779">
        <v>0.2</v>
      </c>
      <c r="K14" s="784">
        <v>1.5</v>
      </c>
      <c r="L14" s="779">
        <v>1.4</v>
      </c>
      <c r="M14" s="784">
        <v>2.1</v>
      </c>
      <c r="N14" s="795">
        <v>2.2999999999999998</v>
      </c>
      <c r="O14" s="671"/>
    </row>
    <row r="15" spans="1:19" ht="13.5" customHeight="1">
      <c r="A15" s="18" t="s">
        <v>466</v>
      </c>
      <c r="B15" s="1093" t="s">
        <v>458</v>
      </c>
      <c r="C15" s="784">
        <v>12.9</v>
      </c>
      <c r="D15" s="779">
        <v>9.6</v>
      </c>
      <c r="E15" s="784">
        <v>10.5</v>
      </c>
      <c r="F15" s="784">
        <v>7.1</v>
      </c>
      <c r="G15" s="784">
        <v>13.8</v>
      </c>
      <c r="H15" s="786">
        <v>24.1</v>
      </c>
      <c r="I15" s="784">
        <v>31.3</v>
      </c>
      <c r="J15" s="779">
        <v>40.200000000000003</v>
      </c>
      <c r="K15" s="784">
        <v>62.6</v>
      </c>
      <c r="L15" s="779">
        <v>39.299999999999997</v>
      </c>
      <c r="M15" s="784">
        <v>44.8</v>
      </c>
      <c r="N15" s="795">
        <v>50</v>
      </c>
      <c r="O15" s="671"/>
    </row>
    <row r="16" spans="1:19" ht="13.5" customHeight="1">
      <c r="A16" s="1094" t="s">
        <v>467</v>
      </c>
      <c r="B16" s="1093" t="s">
        <v>460</v>
      </c>
      <c r="C16" s="784">
        <v>12.7</v>
      </c>
      <c r="D16" s="779">
        <v>10</v>
      </c>
      <c r="E16" s="784">
        <v>12.9</v>
      </c>
      <c r="F16" s="784">
        <v>18.3</v>
      </c>
      <c r="G16" s="784">
        <v>22.1</v>
      </c>
      <c r="H16" s="786">
        <v>31.9</v>
      </c>
      <c r="I16" s="784">
        <v>34.799999999999997</v>
      </c>
      <c r="J16" s="779">
        <v>39.6</v>
      </c>
      <c r="K16" s="784">
        <v>60.5</v>
      </c>
      <c r="L16" s="779">
        <v>38.700000000000003</v>
      </c>
      <c r="M16" s="784">
        <v>47.5</v>
      </c>
      <c r="N16" s="795">
        <v>51</v>
      </c>
      <c r="O16" s="671"/>
    </row>
    <row r="17" spans="1:15" ht="13.5" customHeight="1">
      <c r="A17" s="18"/>
      <c r="B17" s="1093" t="s">
        <v>461</v>
      </c>
      <c r="C17" s="784">
        <v>0.2</v>
      </c>
      <c r="D17" s="779">
        <v>-0.6</v>
      </c>
      <c r="E17" s="784">
        <v>-1.1000000000000001</v>
      </c>
      <c r="F17" s="784">
        <v>-2.2000000000000002</v>
      </c>
      <c r="G17" s="784">
        <v>-2.1</v>
      </c>
      <c r="H17" s="786">
        <v>-1.3</v>
      </c>
      <c r="I17" s="784">
        <v>-0.7</v>
      </c>
      <c r="J17" s="779">
        <v>0.2</v>
      </c>
      <c r="K17" s="784">
        <v>0.6</v>
      </c>
      <c r="L17" s="779">
        <v>0.2</v>
      </c>
      <c r="M17" s="784">
        <v>-0.6</v>
      </c>
      <c r="N17" s="795">
        <v>-0.7</v>
      </c>
      <c r="O17" s="671"/>
    </row>
    <row r="18" spans="1:15" ht="13.5" customHeight="1">
      <c r="A18" s="18" t="s">
        <v>468</v>
      </c>
      <c r="B18" s="1093" t="s">
        <v>458</v>
      </c>
      <c r="C18" s="784">
        <v>12.4</v>
      </c>
      <c r="D18" s="779">
        <v>10</v>
      </c>
      <c r="E18" s="784">
        <v>11.7</v>
      </c>
      <c r="F18" s="784">
        <v>20.3</v>
      </c>
      <c r="G18" s="784">
        <v>22.7</v>
      </c>
      <c r="H18" s="786">
        <v>32.299999999999997</v>
      </c>
      <c r="I18" s="784">
        <v>31.2</v>
      </c>
      <c r="J18" s="779">
        <v>39.799999999999997</v>
      </c>
      <c r="K18" s="784">
        <v>62.1</v>
      </c>
      <c r="L18" s="779">
        <v>43.2</v>
      </c>
      <c r="M18" s="784">
        <v>51.4</v>
      </c>
      <c r="N18" s="795">
        <v>51.7</v>
      </c>
      <c r="O18" s="671"/>
    </row>
    <row r="19" spans="1:15" ht="13.5" customHeight="1">
      <c r="A19" s="1094" t="s">
        <v>469</v>
      </c>
      <c r="B19" s="1093" t="s">
        <v>460</v>
      </c>
      <c r="C19" s="784">
        <v>13.6</v>
      </c>
      <c r="D19" s="779">
        <v>10.8</v>
      </c>
      <c r="E19" s="784">
        <v>12.6</v>
      </c>
      <c r="F19" s="784">
        <v>16.2</v>
      </c>
      <c r="G19" s="784">
        <v>21</v>
      </c>
      <c r="H19" s="786">
        <v>28.6</v>
      </c>
      <c r="I19" s="784">
        <v>30.5</v>
      </c>
      <c r="J19" s="779">
        <v>36.4</v>
      </c>
      <c r="K19" s="784">
        <v>56.5</v>
      </c>
      <c r="L19" s="779">
        <v>38.6</v>
      </c>
      <c r="M19" s="784">
        <v>50.3</v>
      </c>
      <c r="N19" s="795">
        <v>50.7</v>
      </c>
      <c r="O19" s="671"/>
    </row>
    <row r="20" spans="1:15" ht="13.5" customHeight="1">
      <c r="A20" s="18"/>
      <c r="B20" s="1093" t="s">
        <v>461</v>
      </c>
      <c r="C20" s="784">
        <v>-1.2</v>
      </c>
      <c r="D20" s="779">
        <v>-1.2</v>
      </c>
      <c r="E20" s="784">
        <v>-0.8</v>
      </c>
      <c r="F20" s="784">
        <v>0.9</v>
      </c>
      <c r="G20" s="784">
        <v>0.5</v>
      </c>
      <c r="H20" s="786">
        <v>0.9</v>
      </c>
      <c r="I20" s="784">
        <v>0.2</v>
      </c>
      <c r="J20" s="779">
        <v>1.4</v>
      </c>
      <c r="K20" s="784">
        <v>2.2000000000000002</v>
      </c>
      <c r="L20" s="779">
        <v>2.7</v>
      </c>
      <c r="M20" s="784">
        <v>0.4</v>
      </c>
      <c r="N20" s="795">
        <v>0.5</v>
      </c>
      <c r="O20" s="671"/>
    </row>
    <row r="21" spans="1:15" ht="13.5" customHeight="1">
      <c r="A21" s="18" t="s">
        <v>470</v>
      </c>
      <c r="B21" s="1093" t="s">
        <v>458</v>
      </c>
      <c r="C21" s="784">
        <v>10.9</v>
      </c>
      <c r="D21" s="779">
        <v>9.3000000000000007</v>
      </c>
      <c r="E21" s="784">
        <v>12.8</v>
      </c>
      <c r="F21" s="784">
        <v>14.8</v>
      </c>
      <c r="G21" s="784">
        <v>14.7</v>
      </c>
      <c r="H21" s="786">
        <v>26.6</v>
      </c>
      <c r="I21" s="784">
        <v>24.1</v>
      </c>
      <c r="J21" s="779">
        <v>31</v>
      </c>
      <c r="K21" s="784">
        <v>54.9</v>
      </c>
      <c r="L21" s="779">
        <v>42.4</v>
      </c>
      <c r="M21" s="784">
        <v>55.9</v>
      </c>
      <c r="N21" s="795">
        <v>51.5</v>
      </c>
      <c r="O21" s="671"/>
    </row>
    <row r="22" spans="1:15" ht="13.5" customHeight="1">
      <c r="A22" s="1094" t="s">
        <v>471</v>
      </c>
      <c r="B22" s="1093" t="s">
        <v>460</v>
      </c>
      <c r="C22" s="784">
        <v>13.4</v>
      </c>
      <c r="D22" s="779">
        <v>11</v>
      </c>
      <c r="E22" s="784">
        <v>13.3</v>
      </c>
      <c r="F22" s="784">
        <v>14.2</v>
      </c>
      <c r="G22" s="784">
        <v>16.899999999999999</v>
      </c>
      <c r="H22" s="786">
        <v>24.1</v>
      </c>
      <c r="I22" s="784">
        <v>25.7</v>
      </c>
      <c r="J22" s="779">
        <v>32</v>
      </c>
      <c r="K22" s="784">
        <v>53.7</v>
      </c>
      <c r="L22" s="779">
        <v>39.5</v>
      </c>
      <c r="M22" s="784">
        <v>53.2</v>
      </c>
      <c r="N22" s="795">
        <v>49.4</v>
      </c>
      <c r="O22" s="671"/>
    </row>
    <row r="23" spans="1:15" ht="13.5" customHeight="1">
      <c r="A23" s="18"/>
      <c r="B23" s="1093" t="s">
        <v>461</v>
      </c>
      <c r="C23" s="784">
        <v>-2</v>
      </c>
      <c r="D23" s="779">
        <v>-1.9</v>
      </c>
      <c r="E23" s="784">
        <v>-0.4</v>
      </c>
      <c r="F23" s="784">
        <v>0.2</v>
      </c>
      <c r="G23" s="784">
        <v>-0.7</v>
      </c>
      <c r="H23" s="786">
        <v>0.9</v>
      </c>
      <c r="I23" s="784">
        <v>-0.6</v>
      </c>
      <c r="J23" s="779">
        <v>-0.6</v>
      </c>
      <c r="K23" s="784">
        <v>0.7</v>
      </c>
      <c r="L23" s="779">
        <v>1.3</v>
      </c>
      <c r="M23" s="784">
        <v>1.2</v>
      </c>
      <c r="N23" s="795">
        <v>1.1000000000000001</v>
      </c>
      <c r="O23" s="671"/>
    </row>
    <row r="24" spans="1:15" ht="13.5" customHeight="1">
      <c r="A24" s="18" t="s">
        <v>472</v>
      </c>
      <c r="B24" s="1093" t="s">
        <v>458</v>
      </c>
      <c r="C24" s="784">
        <v>10.6</v>
      </c>
      <c r="D24" s="779">
        <v>11</v>
      </c>
      <c r="E24" s="784">
        <v>12.5</v>
      </c>
      <c r="F24" s="784">
        <v>22.4</v>
      </c>
      <c r="G24" s="784">
        <v>17.3</v>
      </c>
      <c r="H24" s="786">
        <v>24.6</v>
      </c>
      <c r="I24" s="784">
        <v>26.5</v>
      </c>
      <c r="J24" s="779">
        <v>34.5</v>
      </c>
      <c r="K24" s="784">
        <v>57.2</v>
      </c>
      <c r="L24" s="779">
        <v>42.3</v>
      </c>
      <c r="M24" s="784">
        <v>61</v>
      </c>
      <c r="N24" s="795">
        <v>47.3</v>
      </c>
      <c r="O24" s="671"/>
    </row>
    <row r="25" spans="1:15" ht="13.5" customHeight="1">
      <c r="A25" s="1094" t="s">
        <v>473</v>
      </c>
      <c r="B25" s="1093" t="s">
        <v>460</v>
      </c>
      <c r="C25" s="784">
        <v>12.7</v>
      </c>
      <c r="D25" s="779">
        <v>10.6</v>
      </c>
      <c r="E25" s="784">
        <v>13.2</v>
      </c>
      <c r="F25" s="784">
        <v>15</v>
      </c>
      <c r="G25" s="784">
        <v>15.2</v>
      </c>
      <c r="H25" s="786">
        <v>21.3</v>
      </c>
      <c r="I25" s="784">
        <v>23.8</v>
      </c>
      <c r="J25" s="779">
        <v>30.4</v>
      </c>
      <c r="K25" s="784">
        <v>51.8</v>
      </c>
      <c r="L25" s="779">
        <v>39.5</v>
      </c>
      <c r="M25" s="784">
        <v>53.2</v>
      </c>
      <c r="N25" s="795">
        <v>49.7</v>
      </c>
      <c r="O25" s="671"/>
    </row>
    <row r="26" spans="1:15" ht="13.5" customHeight="1">
      <c r="A26" s="18"/>
      <c r="B26" s="1093" t="s">
        <v>461</v>
      </c>
      <c r="C26" s="784">
        <v>-1.2</v>
      </c>
      <c r="D26" s="779">
        <v>0.5</v>
      </c>
      <c r="E26" s="784">
        <v>-0.5</v>
      </c>
      <c r="F26" s="784">
        <v>1.4</v>
      </c>
      <c r="G26" s="784">
        <v>0.7</v>
      </c>
      <c r="H26" s="786">
        <v>1.3</v>
      </c>
      <c r="I26" s="784">
        <v>1.6</v>
      </c>
      <c r="J26" s="779">
        <v>2.5</v>
      </c>
      <c r="K26" s="784">
        <v>2.2000000000000002</v>
      </c>
      <c r="L26" s="779">
        <v>1.7</v>
      </c>
      <c r="M26" s="784">
        <v>2.1</v>
      </c>
      <c r="N26" s="795">
        <v>-1</v>
      </c>
      <c r="O26" s="671"/>
    </row>
    <row r="27" spans="1:15" ht="13.5" customHeight="1">
      <c r="A27" s="18" t="s">
        <v>474</v>
      </c>
      <c r="B27" s="1093" t="s">
        <v>458</v>
      </c>
      <c r="C27" s="784">
        <v>12.2</v>
      </c>
      <c r="D27" s="779">
        <v>10.9</v>
      </c>
      <c r="E27" s="784">
        <v>13</v>
      </c>
      <c r="F27" s="784">
        <v>8.1</v>
      </c>
      <c r="G27" s="784">
        <v>13.1</v>
      </c>
      <c r="H27" s="786">
        <v>19.7</v>
      </c>
      <c r="I27" s="784">
        <v>22.4</v>
      </c>
      <c r="J27" s="779">
        <v>29.6</v>
      </c>
      <c r="K27" s="784">
        <v>51.5</v>
      </c>
      <c r="L27" s="779">
        <v>38.4</v>
      </c>
      <c r="M27" s="784">
        <v>54</v>
      </c>
      <c r="N27" s="795">
        <v>50.2</v>
      </c>
      <c r="O27" s="671"/>
    </row>
    <row r="28" spans="1:15" ht="13.5" customHeight="1">
      <c r="A28" s="1094" t="s">
        <v>475</v>
      </c>
      <c r="B28" s="1093" t="s">
        <v>460</v>
      </c>
      <c r="C28" s="784">
        <v>12.7</v>
      </c>
      <c r="D28" s="779">
        <v>10.3</v>
      </c>
      <c r="E28" s="784">
        <v>12.5</v>
      </c>
      <c r="F28" s="784">
        <v>11</v>
      </c>
      <c r="G28" s="784">
        <v>12.4</v>
      </c>
      <c r="H28" s="786">
        <v>19.5</v>
      </c>
      <c r="I28" s="784">
        <v>24.3</v>
      </c>
      <c r="J28" s="779">
        <v>29.5</v>
      </c>
      <c r="K28" s="784">
        <v>48.6</v>
      </c>
      <c r="L28" s="779">
        <v>37.799999999999997</v>
      </c>
      <c r="M28" s="784">
        <v>50.2</v>
      </c>
      <c r="N28" s="795">
        <v>49.4</v>
      </c>
      <c r="O28" s="671"/>
    </row>
    <row r="29" spans="1:15" ht="13.5" customHeight="1">
      <c r="A29" s="18"/>
      <c r="B29" s="1093" t="s">
        <v>461</v>
      </c>
      <c r="C29" s="784">
        <v>-0.3</v>
      </c>
      <c r="D29" s="779">
        <v>0.8</v>
      </c>
      <c r="E29" s="784">
        <v>0.4</v>
      </c>
      <c r="F29" s="784">
        <v>-1</v>
      </c>
      <c r="G29" s="784">
        <v>0.2</v>
      </c>
      <c r="H29" s="786">
        <v>0.1</v>
      </c>
      <c r="I29" s="784">
        <v>-0.8</v>
      </c>
      <c r="J29" s="779">
        <v>0.1</v>
      </c>
      <c r="K29" s="784">
        <v>0.9</v>
      </c>
      <c r="L29" s="779">
        <v>0.2</v>
      </c>
      <c r="M29" s="784">
        <v>1.1000000000000001</v>
      </c>
      <c r="N29" s="795">
        <v>0.4</v>
      </c>
      <c r="O29" s="671"/>
    </row>
    <row r="30" spans="1:15" ht="13.5" customHeight="1">
      <c r="A30" s="18" t="s">
        <v>476</v>
      </c>
      <c r="B30" s="1093" t="s">
        <v>458</v>
      </c>
      <c r="C30" s="784">
        <v>11.8</v>
      </c>
      <c r="D30" s="779">
        <v>8.3000000000000007</v>
      </c>
      <c r="E30" s="784">
        <v>10.199999999999999</v>
      </c>
      <c r="F30" s="784">
        <v>6</v>
      </c>
      <c r="G30" s="784">
        <v>8</v>
      </c>
      <c r="H30" s="786">
        <v>13.4</v>
      </c>
      <c r="I30" s="784">
        <v>17.5</v>
      </c>
      <c r="J30" s="779">
        <v>25.6</v>
      </c>
      <c r="K30" s="784">
        <v>46.7</v>
      </c>
      <c r="L30" s="779">
        <v>34.6</v>
      </c>
      <c r="M30" s="784">
        <v>44.3</v>
      </c>
      <c r="N30" s="795">
        <v>48.7</v>
      </c>
      <c r="O30" s="671"/>
    </row>
    <row r="31" spans="1:15" ht="13.5" customHeight="1">
      <c r="A31" s="1094" t="s">
        <v>477</v>
      </c>
      <c r="B31" s="1093" t="s">
        <v>460</v>
      </c>
      <c r="C31" s="784">
        <v>11</v>
      </c>
      <c r="D31" s="779">
        <v>9.4</v>
      </c>
      <c r="E31" s="784">
        <v>10.5</v>
      </c>
      <c r="F31" s="784">
        <v>10.1</v>
      </c>
      <c r="G31" s="784">
        <v>9.4</v>
      </c>
      <c r="H31" s="786">
        <v>17.899999999999999</v>
      </c>
      <c r="I31" s="784">
        <v>24.5</v>
      </c>
      <c r="J31" s="779">
        <v>30.1</v>
      </c>
      <c r="K31" s="784">
        <v>48.4</v>
      </c>
      <c r="L31" s="779">
        <v>35.799999999999997</v>
      </c>
      <c r="M31" s="784">
        <v>45.6</v>
      </c>
      <c r="N31" s="795">
        <v>48.2</v>
      </c>
      <c r="O31" s="671"/>
    </row>
    <row r="32" spans="1:15" ht="13.5" customHeight="1">
      <c r="A32" s="18"/>
      <c r="B32" s="1093" t="s">
        <v>461</v>
      </c>
      <c r="C32" s="784">
        <v>0.8</v>
      </c>
      <c r="D32" s="779">
        <v>-1.7</v>
      </c>
      <c r="E32" s="784">
        <v>-0.4</v>
      </c>
      <c r="F32" s="784">
        <v>-1.3</v>
      </c>
      <c r="G32" s="784">
        <v>-0.9</v>
      </c>
      <c r="H32" s="779">
        <v>-1.7</v>
      </c>
      <c r="I32" s="784">
        <v>-2.5</v>
      </c>
      <c r="J32" s="779">
        <v>-2.2000000000000002</v>
      </c>
      <c r="K32" s="784">
        <v>-0.7</v>
      </c>
      <c r="L32" s="779">
        <v>-0.3</v>
      </c>
      <c r="M32" s="784">
        <v>-0.4</v>
      </c>
      <c r="N32" s="795">
        <v>0.3</v>
      </c>
      <c r="O32" s="671"/>
    </row>
    <row r="33" spans="1:15" ht="13.5" customHeight="1">
      <c r="A33" s="18" t="s">
        <v>478</v>
      </c>
      <c r="B33" s="1093" t="s">
        <v>458</v>
      </c>
      <c r="C33" s="784">
        <v>8.4</v>
      </c>
      <c r="D33" s="779">
        <v>7.7</v>
      </c>
      <c r="E33" s="784">
        <v>8.9</v>
      </c>
      <c r="F33" s="784">
        <v>8.5</v>
      </c>
      <c r="G33" s="784">
        <v>7</v>
      </c>
      <c r="H33" s="779">
        <v>19.8</v>
      </c>
      <c r="I33" s="784">
        <v>26.1</v>
      </c>
      <c r="J33" s="779">
        <v>31.2</v>
      </c>
      <c r="K33" s="784">
        <v>49.2</v>
      </c>
      <c r="L33" s="779">
        <v>37.799999999999997</v>
      </c>
      <c r="M33" s="784">
        <v>44.3</v>
      </c>
      <c r="N33" s="795">
        <v>46.8</v>
      </c>
      <c r="O33" s="671"/>
    </row>
    <row r="34" spans="1:15" ht="13.5" customHeight="1">
      <c r="A34" s="1094" t="s">
        <v>479</v>
      </c>
      <c r="B34" s="1093" t="s">
        <v>460</v>
      </c>
      <c r="C34" s="784">
        <v>9.4</v>
      </c>
      <c r="D34" s="779">
        <v>8.4</v>
      </c>
      <c r="E34" s="784">
        <v>9.8000000000000007</v>
      </c>
      <c r="F34" s="784">
        <v>9.1</v>
      </c>
      <c r="G34" s="784">
        <v>9</v>
      </c>
      <c r="H34" s="779">
        <v>16.8</v>
      </c>
      <c r="I34" s="784">
        <v>23.6</v>
      </c>
      <c r="J34" s="779">
        <v>29.4</v>
      </c>
      <c r="K34" s="784">
        <v>48</v>
      </c>
      <c r="L34" s="779">
        <v>34.5</v>
      </c>
      <c r="M34" s="784">
        <v>40.799999999999997</v>
      </c>
      <c r="N34" s="795">
        <v>46</v>
      </c>
      <c r="O34" s="671"/>
    </row>
    <row r="35" spans="1:15" ht="13.5" customHeight="1">
      <c r="A35" s="18"/>
      <c r="B35" s="1093" t="s">
        <v>461</v>
      </c>
      <c r="C35" s="784">
        <v>-1.2</v>
      </c>
      <c r="D35" s="779">
        <v>-1.2</v>
      </c>
      <c r="E35" s="784">
        <v>-0.7</v>
      </c>
      <c r="F35" s="784">
        <v>-0.2</v>
      </c>
      <c r="G35" s="784">
        <v>-1.1000000000000001</v>
      </c>
      <c r="H35" s="779">
        <v>1</v>
      </c>
      <c r="I35" s="784">
        <v>0.8</v>
      </c>
      <c r="J35" s="779">
        <v>0.8</v>
      </c>
      <c r="K35" s="784">
        <v>0.5</v>
      </c>
      <c r="L35" s="779">
        <v>1.3</v>
      </c>
      <c r="M35" s="784">
        <v>0.8</v>
      </c>
      <c r="N35" s="795">
        <v>0.7</v>
      </c>
      <c r="O35" s="671"/>
    </row>
    <row r="36" spans="1:15" ht="13.5" customHeight="1">
      <c r="A36" s="18" t="s">
        <v>480</v>
      </c>
      <c r="B36" s="1093" t="s">
        <v>458</v>
      </c>
      <c r="C36" s="784">
        <v>9.1</v>
      </c>
      <c r="D36" s="779">
        <v>7.6</v>
      </c>
      <c r="E36" s="784">
        <v>7.8</v>
      </c>
      <c r="F36" s="784">
        <v>5.5</v>
      </c>
      <c r="G36" s="784">
        <v>4.9000000000000004</v>
      </c>
      <c r="H36" s="779">
        <v>12</v>
      </c>
      <c r="I36" s="784">
        <v>18.399999999999999</v>
      </c>
      <c r="J36" s="779">
        <v>26.9</v>
      </c>
      <c r="K36" s="784">
        <v>50.6</v>
      </c>
      <c r="L36" s="779">
        <v>39.5</v>
      </c>
      <c r="M36" s="784">
        <v>45.1</v>
      </c>
      <c r="N36" s="795">
        <v>41.8</v>
      </c>
      <c r="O36" s="671"/>
    </row>
    <row r="37" spans="1:15" ht="13.5" customHeight="1">
      <c r="A37" s="1094" t="s">
        <v>481</v>
      </c>
      <c r="B37" s="1093" t="s">
        <v>460</v>
      </c>
      <c r="C37" s="784">
        <v>8.1999999999999993</v>
      </c>
      <c r="D37" s="779">
        <v>7.8</v>
      </c>
      <c r="E37" s="784">
        <v>8.6999999999999993</v>
      </c>
      <c r="F37" s="784">
        <v>8.4</v>
      </c>
      <c r="G37" s="784">
        <v>9.9</v>
      </c>
      <c r="H37" s="779">
        <v>19.7</v>
      </c>
      <c r="I37" s="784">
        <v>26.7</v>
      </c>
      <c r="J37" s="779">
        <v>30.6</v>
      </c>
      <c r="K37" s="784">
        <v>50.8</v>
      </c>
      <c r="L37" s="779">
        <v>36.6</v>
      </c>
      <c r="M37" s="784">
        <v>39.5</v>
      </c>
      <c r="N37" s="795">
        <v>42</v>
      </c>
      <c r="O37" s="671"/>
    </row>
    <row r="38" spans="1:15" ht="13.5" customHeight="1">
      <c r="A38" s="18"/>
      <c r="B38" s="1093" t="s">
        <v>461</v>
      </c>
      <c r="C38" s="784">
        <v>0.9</v>
      </c>
      <c r="D38" s="779">
        <v>-0.3</v>
      </c>
      <c r="E38" s="784">
        <v>-1.1000000000000001</v>
      </c>
      <c r="F38" s="784">
        <v>-1.4</v>
      </c>
      <c r="G38" s="784">
        <v>-2.5</v>
      </c>
      <c r="H38" s="779">
        <v>-1.9</v>
      </c>
      <c r="I38" s="784">
        <v>-2</v>
      </c>
      <c r="J38" s="779">
        <v>-1.4</v>
      </c>
      <c r="K38" s="784">
        <v>0</v>
      </c>
      <c r="L38" s="779">
        <v>1.1000000000000001</v>
      </c>
      <c r="M38" s="784">
        <v>1.3</v>
      </c>
      <c r="N38" s="795">
        <v>-0.1</v>
      </c>
      <c r="O38" s="671"/>
    </row>
    <row r="39" spans="1:15" ht="13.5" customHeight="1">
      <c r="A39" s="18" t="s">
        <v>482</v>
      </c>
      <c r="B39" s="1093" t="s">
        <v>458</v>
      </c>
      <c r="C39" s="784">
        <v>8.5</v>
      </c>
      <c r="D39" s="779">
        <v>7.7</v>
      </c>
      <c r="E39" s="784">
        <v>8.1999999999999993</v>
      </c>
      <c r="F39" s="784">
        <v>7.8</v>
      </c>
      <c r="G39" s="784">
        <v>11.1</v>
      </c>
      <c r="H39" s="779">
        <v>21.5</v>
      </c>
      <c r="I39" s="784">
        <v>29.8</v>
      </c>
      <c r="J39" s="779">
        <v>31.7</v>
      </c>
      <c r="K39" s="784">
        <v>53.8</v>
      </c>
      <c r="L39" s="779">
        <v>37</v>
      </c>
      <c r="M39" s="784">
        <v>38</v>
      </c>
      <c r="N39" s="795">
        <v>37</v>
      </c>
      <c r="O39" s="671"/>
    </row>
    <row r="40" spans="1:15" ht="13.5" customHeight="1">
      <c r="A40" s="1094" t="s">
        <v>483</v>
      </c>
      <c r="B40" s="1093" t="s">
        <v>460</v>
      </c>
      <c r="C40" s="784">
        <v>7.9</v>
      </c>
      <c r="D40" s="779">
        <v>7.6</v>
      </c>
      <c r="E40" s="784">
        <v>9</v>
      </c>
      <c r="F40" s="784">
        <v>9.8000000000000007</v>
      </c>
      <c r="G40" s="784">
        <v>11.6</v>
      </c>
      <c r="H40" s="779">
        <v>24.6</v>
      </c>
      <c r="I40" s="784">
        <v>29.8</v>
      </c>
      <c r="J40" s="779">
        <v>34.299999999999997</v>
      </c>
      <c r="K40" s="784">
        <v>55.3</v>
      </c>
      <c r="L40" s="779">
        <v>38.1</v>
      </c>
      <c r="M40" s="784">
        <v>39.200000000000003</v>
      </c>
      <c r="N40" s="795">
        <v>38.6</v>
      </c>
      <c r="O40" s="671"/>
    </row>
    <row r="41" spans="1:15" ht="13.5" customHeight="1">
      <c r="A41" s="18"/>
      <c r="B41" s="1093" t="s">
        <v>461</v>
      </c>
      <c r="C41" s="784">
        <v>0.6</v>
      </c>
      <c r="D41" s="779">
        <v>0.2</v>
      </c>
      <c r="E41" s="784">
        <v>-0.6</v>
      </c>
      <c r="F41" s="784">
        <v>-0.6</v>
      </c>
      <c r="G41" s="784">
        <v>-0.2</v>
      </c>
      <c r="H41" s="779">
        <v>-0.5</v>
      </c>
      <c r="I41" s="784">
        <v>0</v>
      </c>
      <c r="J41" s="779">
        <v>-0.7</v>
      </c>
      <c r="K41" s="784">
        <v>-0.4</v>
      </c>
      <c r="L41" s="779">
        <v>-0.4</v>
      </c>
      <c r="M41" s="784">
        <v>-0.3</v>
      </c>
      <c r="N41" s="795">
        <v>-0.5</v>
      </c>
      <c r="O41" s="671"/>
    </row>
    <row r="42" spans="1:15" ht="6" customHeight="1"/>
    <row r="43" spans="1:15" ht="14.25" customHeight="1">
      <c r="A43" s="1045" t="s">
        <v>2211</v>
      </c>
      <c r="B43" s="1045"/>
      <c r="C43" s="1045"/>
      <c r="D43" s="1045"/>
      <c r="E43" s="1045"/>
      <c r="F43" s="1045"/>
      <c r="G43" s="1045"/>
      <c r="H43" s="1045"/>
      <c r="I43" s="1045"/>
      <c r="J43" s="1045"/>
      <c r="K43" s="1045"/>
      <c r="L43" s="1045"/>
      <c r="M43" s="1045"/>
    </row>
    <row r="44" spans="1:15" ht="14.25" customHeight="1">
      <c r="A44" s="1046" t="s">
        <v>2212</v>
      </c>
      <c r="B44" s="1046"/>
      <c r="C44" s="1046"/>
      <c r="D44" s="1046"/>
      <c r="E44" s="1046"/>
      <c r="F44" s="1046"/>
      <c r="G44" s="1046"/>
      <c r="H44" s="1046"/>
      <c r="I44" s="1046"/>
      <c r="J44" s="1046"/>
      <c r="K44" s="1046"/>
      <c r="L44" s="1046"/>
      <c r="M44" s="1046"/>
    </row>
    <row r="45" spans="1:15" ht="14.25" customHeight="1">
      <c r="A45" s="1046" t="s">
        <v>2213</v>
      </c>
      <c r="B45" s="1046"/>
      <c r="C45" s="1046"/>
      <c r="D45" s="1046"/>
      <c r="E45" s="1046"/>
      <c r="F45" s="1046"/>
      <c r="G45" s="1046"/>
      <c r="H45" s="1046"/>
      <c r="I45" s="1046"/>
      <c r="J45" s="1046"/>
      <c r="K45" s="1046"/>
      <c r="L45" s="1046"/>
      <c r="M45" s="1046"/>
    </row>
    <row r="46" spans="1:15" ht="26.25" customHeight="1">
      <c r="A46" s="1045" t="s">
        <v>1141</v>
      </c>
      <c r="B46" s="1045"/>
      <c r="C46" s="1045"/>
      <c r="D46" s="1045"/>
      <c r="E46" s="1045"/>
      <c r="F46" s="1045"/>
      <c r="G46" s="1045"/>
      <c r="H46" s="1045"/>
      <c r="I46" s="1045"/>
      <c r="J46" s="1045"/>
      <c r="K46" s="1045"/>
      <c r="L46" s="1045"/>
      <c r="M46" s="1045"/>
    </row>
    <row r="47" spans="1:15" ht="5.25" customHeight="1">
      <c r="A47" s="8"/>
      <c r="B47" s="195"/>
      <c r="C47" s="195"/>
      <c r="D47" s="195"/>
      <c r="E47" s="195"/>
      <c r="F47" s="195"/>
      <c r="G47" s="195"/>
      <c r="H47" s="195"/>
      <c r="I47" s="195"/>
      <c r="J47" s="195"/>
      <c r="K47" s="195"/>
      <c r="L47" s="195"/>
      <c r="M47" s="195"/>
    </row>
    <row r="48" spans="1:15" ht="14.25" customHeight="1">
      <c r="A48" s="950" t="s">
        <v>2214</v>
      </c>
      <c r="B48" s="950"/>
      <c r="C48" s="950"/>
      <c r="D48" s="950"/>
      <c r="E48" s="950"/>
      <c r="F48" s="950"/>
      <c r="G48" s="950"/>
      <c r="H48" s="950"/>
      <c r="I48" s="950"/>
      <c r="J48" s="950"/>
      <c r="K48" s="950"/>
      <c r="L48" s="950"/>
      <c r="M48" s="950"/>
    </row>
    <row r="49" spans="1:13" ht="14.25" customHeight="1">
      <c r="A49" s="950" t="s">
        <v>2215</v>
      </c>
      <c r="B49" s="950"/>
      <c r="C49" s="950"/>
      <c r="D49" s="950"/>
      <c r="E49" s="950"/>
      <c r="F49" s="950"/>
      <c r="G49" s="950"/>
      <c r="H49" s="950"/>
      <c r="I49" s="950"/>
      <c r="J49" s="950"/>
      <c r="K49" s="950"/>
      <c r="L49" s="950"/>
      <c r="M49" s="950"/>
    </row>
    <row r="50" spans="1:13" ht="14.25" customHeight="1">
      <c r="A50" s="950" t="s">
        <v>2216</v>
      </c>
      <c r="B50" s="950"/>
      <c r="C50" s="950"/>
      <c r="D50" s="950"/>
      <c r="E50" s="950"/>
      <c r="F50" s="950"/>
      <c r="G50" s="950"/>
      <c r="H50" s="950"/>
      <c r="I50" s="950"/>
      <c r="J50" s="950"/>
      <c r="K50" s="950"/>
      <c r="L50" s="950"/>
      <c r="M50" s="950"/>
    </row>
    <row r="51" spans="1:13" ht="26.25" customHeight="1">
      <c r="A51" s="950" t="s">
        <v>1805</v>
      </c>
      <c r="B51" s="950"/>
      <c r="C51" s="950"/>
      <c r="D51" s="950"/>
      <c r="E51" s="950"/>
      <c r="F51" s="950"/>
      <c r="G51" s="950"/>
      <c r="H51" s="950"/>
      <c r="I51" s="950"/>
      <c r="J51" s="950"/>
      <c r="K51" s="950"/>
      <c r="L51" s="950"/>
      <c r="M51" s="950"/>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C4:M4"/>
    <mergeCell ref="A4:B5"/>
    <mergeCell ref="A49:M49"/>
    <mergeCell ref="A50:M50"/>
    <mergeCell ref="A51:M51"/>
    <mergeCell ref="A44:M44"/>
    <mergeCell ref="A45:M45"/>
    <mergeCell ref="A43:M43"/>
    <mergeCell ref="A46:M46"/>
    <mergeCell ref="A48:M48"/>
  </mergeCells>
  <phoneticPr fontId="6" type="noConversion"/>
  <hyperlinks>
    <hyperlink ref="P1" location="'Spis tablic_Contents'!A1" display="&lt; POWRÓT"/>
    <hyperlink ref="P2" location="'Spis tablic_Contents'!A1" display="&lt; BACK"/>
  </hyperlinks>
  <pageMargins left="0.78740157480314965" right="0.78740157480314965" top="0.78740157480314965" bottom="0.78740157480314965" header="0.51181102362204722" footer="0.51181102362204722"/>
  <pageSetup paperSize="9" scale="71" orientation="portrait" r:id="rId2"/>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3"/>
  <sheetViews>
    <sheetView showGridLines="0" zoomScaleNormal="100" workbookViewId="0">
      <pane ySplit="5" topLeftCell="A6" activePane="bottomLeft" state="frozen"/>
      <selection activeCell="H35" sqref="H35"/>
      <selection pane="bottomLeft" activeCell="S13" sqref="S13"/>
    </sheetView>
  </sheetViews>
  <sheetFormatPr defaultColWidth="9.140625" defaultRowHeight="12"/>
  <cols>
    <col min="1" max="1" width="40.42578125" style="1" customWidth="1"/>
    <col min="2" max="14" width="7.42578125" style="1" customWidth="1"/>
    <col min="15" max="15" width="11.28515625" style="1" customWidth="1"/>
    <col min="16" max="16384" width="9.140625" style="1"/>
  </cols>
  <sheetData>
    <row r="1" spans="1:16" ht="14.25" customHeight="1">
      <c r="A1" s="437" t="s">
        <v>1739</v>
      </c>
      <c r="B1" s="376"/>
      <c r="C1" s="376"/>
      <c r="D1" s="376"/>
      <c r="E1" s="376"/>
      <c r="F1" s="376"/>
      <c r="G1" s="376"/>
      <c r="H1" s="376"/>
      <c r="I1" s="376"/>
      <c r="J1" s="376"/>
      <c r="K1" s="376"/>
      <c r="L1" s="376"/>
      <c r="M1" s="376"/>
      <c r="N1" s="376"/>
      <c r="O1" s="17" t="s">
        <v>502</v>
      </c>
      <c r="P1" s="10"/>
    </row>
    <row r="2" spans="1:16" ht="14.25" customHeight="1">
      <c r="A2" s="330" t="s">
        <v>1738</v>
      </c>
      <c r="B2" s="377"/>
      <c r="C2" s="377"/>
      <c r="D2" s="377"/>
      <c r="E2" s="377"/>
      <c r="F2" s="377"/>
      <c r="G2" s="377"/>
      <c r="H2" s="377"/>
      <c r="I2" s="377"/>
      <c r="J2" s="377"/>
      <c r="K2" s="377"/>
      <c r="L2" s="377"/>
      <c r="M2" s="377"/>
      <c r="N2" s="377"/>
      <c r="O2" s="193" t="s">
        <v>503</v>
      </c>
      <c r="P2" s="10"/>
    </row>
    <row r="3" spans="1:16" ht="6" customHeight="1">
      <c r="A3" s="14"/>
      <c r="B3" s="20"/>
      <c r="C3" s="20"/>
      <c r="D3" s="20"/>
      <c r="E3" s="20"/>
      <c r="F3" s="20"/>
      <c r="G3" s="20"/>
      <c r="H3" s="20"/>
      <c r="I3" s="20"/>
      <c r="J3" s="20"/>
      <c r="K3" s="20"/>
      <c r="L3" s="20"/>
      <c r="M3" s="20"/>
      <c r="N3" s="14"/>
      <c r="O3" s="190"/>
      <c r="P3" s="10"/>
    </row>
    <row r="4" spans="1:16" ht="31.5" customHeight="1">
      <c r="A4" s="942" t="s">
        <v>914</v>
      </c>
      <c r="B4" s="901" t="s">
        <v>434</v>
      </c>
      <c r="C4" s="900" t="s">
        <v>435</v>
      </c>
      <c r="D4" s="900" t="s">
        <v>436</v>
      </c>
      <c r="E4" s="900" t="s">
        <v>437</v>
      </c>
      <c r="F4" s="900" t="s">
        <v>438</v>
      </c>
      <c r="G4" s="900" t="s">
        <v>439</v>
      </c>
      <c r="H4" s="900" t="s">
        <v>440</v>
      </c>
      <c r="I4" s="910" t="s">
        <v>441</v>
      </c>
      <c r="J4" s="901" t="s">
        <v>442</v>
      </c>
      <c r="K4" s="910" t="s">
        <v>443</v>
      </c>
      <c r="L4" s="901" t="s">
        <v>444</v>
      </c>
      <c r="M4" s="900" t="s">
        <v>445</v>
      </c>
      <c r="N4" s="435"/>
    </row>
    <row r="5" spans="1:16" ht="28.5" customHeight="1">
      <c r="A5" s="944"/>
      <c r="B5" s="925" t="s">
        <v>2208</v>
      </c>
      <c r="C5" s="925"/>
      <c r="D5" s="925"/>
      <c r="E5" s="925"/>
      <c r="F5" s="925"/>
      <c r="G5" s="925"/>
      <c r="H5" s="925"/>
      <c r="I5" s="925"/>
      <c r="J5" s="925"/>
      <c r="K5" s="925"/>
      <c r="L5" s="925"/>
      <c r="M5" s="925"/>
      <c r="N5" s="435"/>
    </row>
    <row r="6" spans="1:16" s="378" customFormat="1" ht="18" customHeight="1">
      <c r="A6" s="1049" t="s">
        <v>484</v>
      </c>
      <c r="B6" s="1049"/>
      <c r="C6" s="1049"/>
      <c r="D6" s="1049"/>
      <c r="E6" s="1049"/>
      <c r="F6" s="1049"/>
      <c r="G6" s="1049"/>
      <c r="H6" s="1049"/>
      <c r="I6" s="1049"/>
      <c r="J6" s="1049"/>
      <c r="K6" s="1049"/>
      <c r="L6" s="1049"/>
      <c r="M6" s="1049"/>
      <c r="N6" s="463"/>
    </row>
    <row r="7" spans="1:16" ht="14.25" customHeight="1">
      <c r="A7" s="68" t="s">
        <v>154</v>
      </c>
      <c r="B7" s="368">
        <v>31</v>
      </c>
      <c r="C7" s="799">
        <v>29</v>
      </c>
      <c r="D7" s="368">
        <v>31</v>
      </c>
      <c r="E7" s="799">
        <v>30</v>
      </c>
      <c r="F7" s="368">
        <v>31</v>
      </c>
      <c r="G7" s="799">
        <v>30</v>
      </c>
      <c r="H7" s="368">
        <v>31</v>
      </c>
      <c r="I7" s="368">
        <v>31</v>
      </c>
      <c r="J7" s="800">
        <v>30</v>
      </c>
      <c r="K7" s="799">
        <v>31</v>
      </c>
      <c r="L7" s="368">
        <v>30</v>
      </c>
      <c r="M7" s="799">
        <v>31</v>
      </c>
      <c r="N7" s="457"/>
    </row>
    <row r="8" spans="1:16" ht="14.25" customHeight="1">
      <c r="A8" s="131" t="s">
        <v>155</v>
      </c>
      <c r="B8" s="372"/>
      <c r="C8" s="372"/>
      <c r="D8" s="801"/>
      <c r="E8" s="801"/>
      <c r="F8" s="372"/>
      <c r="G8" s="372"/>
      <c r="H8" s="801"/>
      <c r="I8" s="372"/>
      <c r="J8" s="372"/>
      <c r="K8" s="372"/>
      <c r="L8" s="372"/>
      <c r="M8" s="801"/>
      <c r="N8" s="458"/>
    </row>
    <row r="9" spans="1:16" ht="14.25" customHeight="1">
      <c r="A9" s="182" t="s">
        <v>156</v>
      </c>
      <c r="B9" s="138"/>
      <c r="C9" s="137"/>
      <c r="D9" s="138"/>
      <c r="E9" s="138"/>
      <c r="F9" s="138"/>
      <c r="G9" s="137"/>
      <c r="H9" s="138"/>
      <c r="I9" s="138"/>
      <c r="J9" s="138"/>
      <c r="K9" s="138"/>
      <c r="L9" s="138"/>
      <c r="M9" s="138"/>
      <c r="N9" s="189"/>
    </row>
    <row r="10" spans="1:16" ht="14.25" customHeight="1">
      <c r="A10" s="136" t="s">
        <v>157</v>
      </c>
      <c r="B10" s="138"/>
      <c r="C10" s="137"/>
      <c r="D10" s="138"/>
      <c r="E10" s="138"/>
      <c r="F10" s="138"/>
      <c r="G10" s="137"/>
      <c r="H10" s="138"/>
      <c r="I10" s="138"/>
      <c r="J10" s="138"/>
      <c r="K10" s="138"/>
      <c r="L10" s="138"/>
      <c r="M10" s="138"/>
      <c r="N10" s="189"/>
    </row>
    <row r="11" spans="1:16" ht="14.25" customHeight="1">
      <c r="A11" s="99" t="s">
        <v>158</v>
      </c>
      <c r="B11" s="802">
        <v>0.5</v>
      </c>
      <c r="C11" s="803">
        <v>1.4</v>
      </c>
      <c r="D11" s="802">
        <v>3.7</v>
      </c>
      <c r="E11" s="802">
        <v>10</v>
      </c>
      <c r="F11" s="802">
        <v>11.7</v>
      </c>
      <c r="G11" s="803">
        <v>14.5</v>
      </c>
      <c r="H11" s="802">
        <v>13.2</v>
      </c>
      <c r="I11" s="802">
        <v>12.2</v>
      </c>
      <c r="J11" s="802">
        <v>6.5</v>
      </c>
      <c r="K11" s="802">
        <v>2.4</v>
      </c>
      <c r="L11" s="802">
        <v>0.7</v>
      </c>
      <c r="M11" s="802">
        <v>0.4</v>
      </c>
      <c r="N11" s="459"/>
    </row>
    <row r="12" spans="1:16" ht="14.25" customHeight="1">
      <c r="A12" s="909" t="s">
        <v>159</v>
      </c>
      <c r="B12" s="804"/>
      <c r="C12" s="753"/>
      <c r="D12" s="804"/>
      <c r="E12" s="804"/>
      <c r="F12" s="804"/>
      <c r="G12" s="753"/>
      <c r="H12" s="804"/>
      <c r="I12" s="804"/>
      <c r="J12" s="804"/>
      <c r="K12" s="804"/>
      <c r="L12" s="804"/>
      <c r="M12" s="804"/>
      <c r="N12" s="460"/>
    </row>
    <row r="13" spans="1:16" ht="14.25" customHeight="1">
      <c r="A13" s="99" t="s">
        <v>160</v>
      </c>
      <c r="B13" s="802">
        <v>1</v>
      </c>
      <c r="C13" s="803">
        <v>2.4</v>
      </c>
      <c r="D13" s="802">
        <v>6.2</v>
      </c>
      <c r="E13" s="802">
        <v>13.6</v>
      </c>
      <c r="F13" s="802">
        <v>18.8</v>
      </c>
      <c r="G13" s="803">
        <v>21.1</v>
      </c>
      <c r="H13" s="802">
        <v>18.399999999999999</v>
      </c>
      <c r="I13" s="802">
        <v>18.399999999999999</v>
      </c>
      <c r="J13" s="802">
        <v>10.7</v>
      </c>
      <c r="K13" s="802">
        <v>4.4000000000000004</v>
      </c>
      <c r="L13" s="802">
        <v>1.6</v>
      </c>
      <c r="M13" s="802">
        <v>0.6</v>
      </c>
      <c r="N13" s="459"/>
    </row>
    <row r="14" spans="1:16" ht="14.25" customHeight="1">
      <c r="A14" s="909" t="s">
        <v>161</v>
      </c>
      <c r="B14" s="804"/>
      <c r="C14" s="753"/>
      <c r="D14" s="804"/>
      <c r="E14" s="804"/>
      <c r="F14" s="804"/>
      <c r="G14" s="753"/>
      <c r="H14" s="804"/>
      <c r="I14" s="804"/>
      <c r="J14" s="804"/>
      <c r="K14" s="804"/>
      <c r="L14" s="804"/>
      <c r="M14" s="804"/>
      <c r="N14" s="460"/>
    </row>
    <row r="15" spans="1:16" ht="14.25" customHeight="1">
      <c r="A15" s="99" t="s">
        <v>162</v>
      </c>
      <c r="B15" s="802">
        <v>0.2</v>
      </c>
      <c r="C15" s="803">
        <v>0.5</v>
      </c>
      <c r="D15" s="802">
        <v>0.7</v>
      </c>
      <c r="E15" s="802">
        <v>2.9</v>
      </c>
      <c r="F15" s="802">
        <v>2.2999999999999998</v>
      </c>
      <c r="G15" s="803">
        <v>4.3</v>
      </c>
      <c r="H15" s="802">
        <v>7</v>
      </c>
      <c r="I15" s="802">
        <v>4.5</v>
      </c>
      <c r="J15" s="802">
        <v>1.9</v>
      </c>
      <c r="K15" s="802">
        <v>0.8</v>
      </c>
      <c r="L15" s="802">
        <v>0.2</v>
      </c>
      <c r="M15" s="802">
        <v>0.1</v>
      </c>
      <c r="N15" s="459"/>
    </row>
    <row r="16" spans="1:16" ht="14.25" customHeight="1">
      <c r="A16" s="909" t="s">
        <v>163</v>
      </c>
      <c r="B16" s="804"/>
      <c r="C16" s="753"/>
      <c r="D16" s="804"/>
      <c r="E16" s="804"/>
      <c r="F16" s="804"/>
      <c r="G16" s="753"/>
      <c r="H16" s="804"/>
      <c r="I16" s="804"/>
      <c r="J16" s="804"/>
      <c r="K16" s="804"/>
      <c r="L16" s="804"/>
      <c r="M16" s="804"/>
      <c r="N16" s="460"/>
    </row>
    <row r="17" spans="1:14" ht="14.25" customHeight="1">
      <c r="A17" s="99" t="s">
        <v>164</v>
      </c>
      <c r="B17" s="802">
        <v>14.4</v>
      </c>
      <c r="C17" s="803">
        <v>41.4</v>
      </c>
      <c r="D17" s="802">
        <v>113.2</v>
      </c>
      <c r="E17" s="802">
        <v>298.89999999999998</v>
      </c>
      <c r="F17" s="802">
        <v>362.1</v>
      </c>
      <c r="G17" s="803">
        <v>434.5</v>
      </c>
      <c r="H17" s="802">
        <v>409.1</v>
      </c>
      <c r="I17" s="802">
        <v>378.1</v>
      </c>
      <c r="J17" s="802">
        <v>195.9</v>
      </c>
      <c r="K17" s="802">
        <v>75.3</v>
      </c>
      <c r="L17" s="802">
        <v>21.2</v>
      </c>
      <c r="M17" s="802">
        <v>11.6</v>
      </c>
      <c r="N17" s="459"/>
    </row>
    <row r="18" spans="1:14" ht="14.25" customHeight="1">
      <c r="A18" s="909" t="s">
        <v>165</v>
      </c>
      <c r="B18" s="379"/>
      <c r="C18" s="380"/>
      <c r="D18" s="379"/>
      <c r="E18" s="379"/>
      <c r="F18" s="379"/>
      <c r="G18" s="380"/>
      <c r="H18" s="380"/>
      <c r="I18" s="185"/>
      <c r="J18" s="380"/>
      <c r="K18" s="185"/>
      <c r="L18" s="379"/>
      <c r="M18" s="379"/>
      <c r="N18" s="185"/>
    </row>
    <row r="19" spans="1:14" s="378" customFormat="1" ht="18" customHeight="1">
      <c r="A19" s="1048" t="s">
        <v>485</v>
      </c>
      <c r="B19" s="1048"/>
      <c r="C19" s="1048"/>
      <c r="D19" s="1048"/>
      <c r="E19" s="1048"/>
      <c r="F19" s="1048"/>
      <c r="G19" s="1048"/>
      <c r="H19" s="1048"/>
      <c r="I19" s="1048"/>
      <c r="J19" s="1048"/>
      <c r="K19" s="1048"/>
      <c r="L19" s="1048"/>
      <c r="M19" s="1048"/>
      <c r="N19" s="440"/>
    </row>
    <row r="20" spans="1:14" ht="14.25" customHeight="1">
      <c r="A20" s="68" t="s">
        <v>154</v>
      </c>
      <c r="B20" s="368">
        <v>31</v>
      </c>
      <c r="C20" s="799">
        <v>29</v>
      </c>
      <c r="D20" s="368">
        <v>31</v>
      </c>
      <c r="E20" s="799">
        <v>30</v>
      </c>
      <c r="F20" s="368">
        <v>31</v>
      </c>
      <c r="G20" s="799">
        <v>30</v>
      </c>
      <c r="H20" s="368">
        <v>31</v>
      </c>
      <c r="I20" s="368">
        <v>31</v>
      </c>
      <c r="J20" s="800">
        <v>30</v>
      </c>
      <c r="K20" s="799">
        <v>31</v>
      </c>
      <c r="L20" s="368">
        <v>30</v>
      </c>
      <c r="M20" s="799">
        <v>31</v>
      </c>
      <c r="N20" s="457"/>
    </row>
    <row r="21" spans="1:14" ht="14.25" customHeight="1">
      <c r="A21" s="136" t="s">
        <v>155</v>
      </c>
      <c r="B21" s="372"/>
      <c r="C21" s="372"/>
      <c r="D21" s="801"/>
      <c r="E21" s="801"/>
      <c r="F21" s="372"/>
      <c r="G21" s="372"/>
      <c r="H21" s="801"/>
      <c r="I21" s="372"/>
      <c r="J21" s="372"/>
      <c r="K21" s="372"/>
      <c r="L21" s="372"/>
      <c r="M21" s="801"/>
      <c r="N21" s="458"/>
    </row>
    <row r="22" spans="1:14" ht="14.25" customHeight="1">
      <c r="A22" s="182" t="s">
        <v>156</v>
      </c>
      <c r="B22" s="137"/>
      <c r="C22" s="137"/>
      <c r="D22" s="31"/>
      <c r="E22" s="137"/>
      <c r="F22" s="31"/>
      <c r="G22" s="138"/>
      <c r="H22" s="138"/>
      <c r="I22" s="137"/>
      <c r="J22" s="138"/>
      <c r="K22" s="138"/>
      <c r="L22" s="138"/>
      <c r="M22" s="138"/>
      <c r="N22" s="189"/>
    </row>
    <row r="23" spans="1:14" ht="14.25" customHeight="1">
      <c r="A23" s="136" t="s">
        <v>157</v>
      </c>
      <c r="B23" s="137"/>
      <c r="C23" s="137"/>
      <c r="D23" s="31"/>
      <c r="E23" s="137"/>
      <c r="F23" s="31"/>
      <c r="G23" s="138"/>
      <c r="H23" s="138"/>
      <c r="I23" s="137"/>
      <c r="J23" s="138"/>
      <c r="K23" s="138"/>
      <c r="L23" s="138"/>
      <c r="M23" s="138"/>
      <c r="N23" s="189"/>
    </row>
    <row r="24" spans="1:14" ht="14.25" customHeight="1">
      <c r="A24" s="99" t="s">
        <v>158</v>
      </c>
      <c r="B24" s="803">
        <v>0.6</v>
      </c>
      <c r="C24" s="803">
        <v>1.4</v>
      </c>
      <c r="D24" s="805">
        <v>3.9</v>
      </c>
      <c r="E24" s="803">
        <v>9.8000000000000007</v>
      </c>
      <c r="F24" s="805">
        <v>11.2</v>
      </c>
      <c r="G24" s="802">
        <v>14.5</v>
      </c>
      <c r="H24" s="802">
        <v>15.2</v>
      </c>
      <c r="I24" s="803">
        <v>12.2</v>
      </c>
      <c r="J24" s="802">
        <v>7.7</v>
      </c>
      <c r="K24" s="802">
        <v>2.5</v>
      </c>
      <c r="L24" s="802">
        <v>0.9</v>
      </c>
      <c r="M24" s="802">
        <v>0.4</v>
      </c>
      <c r="N24" s="459"/>
    </row>
    <row r="25" spans="1:14" ht="14.25" customHeight="1">
      <c r="A25" s="909" t="s">
        <v>159</v>
      </c>
      <c r="B25" s="753"/>
      <c r="C25" s="753"/>
      <c r="D25" s="227"/>
      <c r="E25" s="753"/>
      <c r="F25" s="227"/>
      <c r="G25" s="804"/>
      <c r="H25" s="804"/>
      <c r="I25" s="753"/>
      <c r="J25" s="804"/>
      <c r="K25" s="804"/>
      <c r="L25" s="804"/>
      <c r="M25" s="804"/>
      <c r="N25" s="460"/>
    </row>
    <row r="26" spans="1:14" ht="14.25" customHeight="1">
      <c r="A26" s="99" t="s">
        <v>160</v>
      </c>
      <c r="B26" s="803">
        <v>1.2</v>
      </c>
      <c r="C26" s="803">
        <v>2.6</v>
      </c>
      <c r="D26" s="805">
        <v>6.9</v>
      </c>
      <c r="E26" s="803">
        <v>13.6</v>
      </c>
      <c r="F26" s="805">
        <v>17.899999999999999</v>
      </c>
      <c r="G26" s="802">
        <v>20.8</v>
      </c>
      <c r="H26" s="802">
        <v>21.6</v>
      </c>
      <c r="I26" s="803">
        <v>17.600000000000001</v>
      </c>
      <c r="J26" s="802">
        <v>11</v>
      </c>
      <c r="K26" s="802">
        <v>5.9</v>
      </c>
      <c r="L26" s="802">
        <v>2.2999999999999998</v>
      </c>
      <c r="M26" s="802">
        <v>0.9</v>
      </c>
      <c r="N26" s="459"/>
    </row>
    <row r="27" spans="1:14" ht="14.25" customHeight="1">
      <c r="A27" s="909" t="s">
        <v>161</v>
      </c>
      <c r="B27" s="753"/>
      <c r="C27" s="753"/>
      <c r="D27" s="227"/>
      <c r="E27" s="753"/>
      <c r="F27" s="227"/>
      <c r="G27" s="804"/>
      <c r="H27" s="804"/>
      <c r="I27" s="753"/>
      <c r="J27" s="804"/>
      <c r="K27" s="804"/>
      <c r="L27" s="804"/>
      <c r="M27" s="804"/>
      <c r="N27" s="460"/>
    </row>
    <row r="28" spans="1:14" ht="14.25" customHeight="1">
      <c r="A28" s="99" t="s">
        <v>162</v>
      </c>
      <c r="B28" s="803">
        <v>0.2</v>
      </c>
      <c r="C28" s="803">
        <v>0.4</v>
      </c>
      <c r="D28" s="805">
        <v>1</v>
      </c>
      <c r="E28" s="803">
        <v>3.6</v>
      </c>
      <c r="F28" s="805">
        <v>3</v>
      </c>
      <c r="G28" s="802">
        <v>5.0999999999999996</v>
      </c>
      <c r="H28" s="802">
        <v>5.0999999999999996</v>
      </c>
      <c r="I28" s="803">
        <v>2.2999999999999998</v>
      </c>
      <c r="J28" s="802">
        <v>1.2</v>
      </c>
      <c r="K28" s="802">
        <v>0.7</v>
      </c>
      <c r="L28" s="802">
        <v>0.3</v>
      </c>
      <c r="M28" s="802">
        <v>0.1</v>
      </c>
      <c r="N28" s="459"/>
    </row>
    <row r="29" spans="1:14" ht="14.25" customHeight="1">
      <c r="A29" s="909" t="s">
        <v>163</v>
      </c>
      <c r="B29" s="753"/>
      <c r="C29" s="753"/>
      <c r="D29" s="227"/>
      <c r="E29" s="753"/>
      <c r="F29" s="227"/>
      <c r="G29" s="804"/>
      <c r="H29" s="804"/>
      <c r="I29" s="753"/>
      <c r="J29" s="804"/>
      <c r="K29" s="804"/>
      <c r="L29" s="804"/>
      <c r="M29" s="804"/>
      <c r="N29" s="460"/>
    </row>
    <row r="30" spans="1:14" ht="14.25" customHeight="1">
      <c r="A30" s="99" t="s">
        <v>164</v>
      </c>
      <c r="B30" s="803">
        <v>17.7</v>
      </c>
      <c r="C30" s="803">
        <v>40.1</v>
      </c>
      <c r="D30" s="805">
        <v>119.7</v>
      </c>
      <c r="E30" s="803">
        <v>295</v>
      </c>
      <c r="F30" s="805">
        <v>346.4</v>
      </c>
      <c r="G30" s="802">
        <v>433.7</v>
      </c>
      <c r="H30" s="802">
        <v>471.3</v>
      </c>
      <c r="I30" s="803">
        <v>379.7</v>
      </c>
      <c r="J30" s="802">
        <v>231.5</v>
      </c>
      <c r="K30" s="802">
        <v>77.7</v>
      </c>
      <c r="L30" s="802">
        <v>25.7</v>
      </c>
      <c r="M30" s="802">
        <v>12.4</v>
      </c>
      <c r="N30" s="459"/>
    </row>
    <row r="31" spans="1:14" ht="14.25" customHeight="1">
      <c r="A31" s="909" t="s">
        <v>165</v>
      </c>
      <c r="B31" s="381"/>
      <c r="C31" s="381"/>
      <c r="D31" s="382"/>
      <c r="E31" s="381"/>
      <c r="F31" s="382"/>
      <c r="G31" s="383"/>
      <c r="H31" s="383"/>
      <c r="I31" s="381"/>
      <c r="J31" s="383"/>
      <c r="K31" s="383"/>
      <c r="L31" s="383"/>
      <c r="M31" s="383"/>
      <c r="N31" s="461"/>
    </row>
    <row r="32" spans="1:14" s="378" customFormat="1" ht="18" customHeight="1">
      <c r="A32" s="1048" t="s">
        <v>486</v>
      </c>
      <c r="B32" s="1048"/>
      <c r="C32" s="1048"/>
      <c r="D32" s="1048"/>
      <c r="E32" s="1048"/>
      <c r="F32" s="1048"/>
      <c r="G32" s="1048"/>
      <c r="H32" s="1048"/>
      <c r="I32" s="1048"/>
      <c r="J32" s="1048"/>
      <c r="K32" s="1048"/>
      <c r="L32" s="1048"/>
      <c r="M32" s="1048"/>
      <c r="N32" s="440"/>
    </row>
    <row r="33" spans="1:15" ht="14.25" customHeight="1">
      <c r="A33" s="113" t="s">
        <v>154</v>
      </c>
      <c r="B33" s="368">
        <v>31</v>
      </c>
      <c r="C33" s="799">
        <v>29</v>
      </c>
      <c r="D33" s="368">
        <v>31</v>
      </c>
      <c r="E33" s="799">
        <v>30</v>
      </c>
      <c r="F33" s="368">
        <v>31</v>
      </c>
      <c r="G33" s="799">
        <v>30</v>
      </c>
      <c r="H33" s="368">
        <v>31</v>
      </c>
      <c r="I33" s="368">
        <v>31</v>
      </c>
      <c r="J33" s="800">
        <v>30</v>
      </c>
      <c r="K33" s="799">
        <v>31</v>
      </c>
      <c r="L33" s="368">
        <v>30</v>
      </c>
      <c r="M33" s="799">
        <v>31</v>
      </c>
      <c r="N33" s="457"/>
    </row>
    <row r="34" spans="1:15" ht="14.25" customHeight="1">
      <c r="A34" s="136" t="s">
        <v>155</v>
      </c>
      <c r="B34" s="372"/>
      <c r="C34" s="372"/>
      <c r="D34" s="801"/>
      <c r="E34" s="801"/>
      <c r="F34" s="372"/>
      <c r="G34" s="372"/>
      <c r="H34" s="801"/>
      <c r="I34" s="372"/>
      <c r="J34" s="372"/>
      <c r="K34" s="372"/>
      <c r="L34" s="372"/>
      <c r="M34" s="801"/>
      <c r="N34" s="458"/>
    </row>
    <row r="35" spans="1:15" ht="14.25" customHeight="1">
      <c r="A35" s="182" t="s">
        <v>156</v>
      </c>
      <c r="B35" s="138"/>
      <c r="C35" s="138"/>
      <c r="D35" s="138"/>
      <c r="E35" s="138"/>
      <c r="F35" s="137"/>
      <c r="G35" s="138"/>
      <c r="H35" s="138"/>
      <c r="I35" s="137"/>
      <c r="J35" s="31"/>
      <c r="K35" s="137"/>
      <c r="L35" s="137"/>
      <c r="M35" s="31"/>
      <c r="N35" s="189"/>
    </row>
    <row r="36" spans="1:15" ht="14.25" customHeight="1">
      <c r="A36" s="136" t="s">
        <v>157</v>
      </c>
      <c r="B36" s="138"/>
      <c r="C36" s="138"/>
      <c r="D36" s="138"/>
      <c r="E36" s="138"/>
      <c r="F36" s="137"/>
      <c r="G36" s="138"/>
      <c r="H36" s="138"/>
      <c r="I36" s="137"/>
      <c r="J36" s="31"/>
      <c r="K36" s="137"/>
      <c r="L36" s="137"/>
      <c r="M36" s="31"/>
      <c r="N36" s="189"/>
    </row>
    <row r="37" spans="1:15" ht="14.25" customHeight="1">
      <c r="A37" s="99" t="s">
        <v>158</v>
      </c>
      <c r="B37" s="802">
        <v>1.3</v>
      </c>
      <c r="C37" s="802">
        <v>2.1</v>
      </c>
      <c r="D37" s="802">
        <v>4.4000000000000004</v>
      </c>
      <c r="E37" s="802">
        <v>11.2</v>
      </c>
      <c r="F37" s="803">
        <v>9.1999999999999993</v>
      </c>
      <c r="G37" s="802">
        <v>11.2</v>
      </c>
      <c r="H37" s="802">
        <v>13.2</v>
      </c>
      <c r="I37" s="803">
        <v>11.4</v>
      </c>
      <c r="J37" s="805">
        <v>6.4</v>
      </c>
      <c r="K37" s="803">
        <v>2.8</v>
      </c>
      <c r="L37" s="803">
        <v>1.5</v>
      </c>
      <c r="M37" s="805">
        <v>0.8</v>
      </c>
      <c r="N37" s="459"/>
      <c r="O37" s="31"/>
    </row>
    <row r="38" spans="1:15" ht="14.25" customHeight="1">
      <c r="A38" s="909" t="s">
        <v>159</v>
      </c>
      <c r="B38" s="802"/>
      <c r="C38" s="802"/>
      <c r="D38" s="802"/>
      <c r="E38" s="802"/>
      <c r="F38" s="803"/>
      <c r="G38" s="802"/>
      <c r="H38" s="802"/>
      <c r="I38" s="803"/>
      <c r="J38" s="805"/>
      <c r="K38" s="803"/>
      <c r="L38" s="803"/>
      <c r="M38" s="805"/>
      <c r="N38" s="459"/>
      <c r="O38" s="31"/>
    </row>
    <row r="39" spans="1:15" ht="14.25" customHeight="1">
      <c r="A39" s="99" t="s">
        <v>160</v>
      </c>
      <c r="B39" s="802">
        <v>2.2000000000000002</v>
      </c>
      <c r="C39" s="802">
        <v>4</v>
      </c>
      <c r="D39" s="802">
        <v>7.7</v>
      </c>
      <c r="E39" s="802">
        <v>15.1</v>
      </c>
      <c r="F39" s="803">
        <v>18.8</v>
      </c>
      <c r="G39" s="802">
        <v>22.7</v>
      </c>
      <c r="H39" s="802">
        <v>23.3</v>
      </c>
      <c r="I39" s="803">
        <v>18.7</v>
      </c>
      <c r="J39" s="805">
        <v>11.5</v>
      </c>
      <c r="K39" s="803">
        <v>5.6</v>
      </c>
      <c r="L39" s="803">
        <v>2.7</v>
      </c>
      <c r="M39" s="805">
        <v>1.3</v>
      </c>
      <c r="N39" s="459"/>
      <c r="O39" s="31"/>
    </row>
    <row r="40" spans="1:15" ht="14.25" customHeight="1">
      <c r="A40" s="909" t="s">
        <v>161</v>
      </c>
      <c r="B40" s="802"/>
      <c r="C40" s="802"/>
      <c r="D40" s="802"/>
      <c r="E40" s="802"/>
      <c r="F40" s="803"/>
      <c r="G40" s="802"/>
      <c r="H40" s="802"/>
      <c r="I40" s="803"/>
      <c r="J40" s="805"/>
      <c r="K40" s="803"/>
      <c r="L40" s="803"/>
      <c r="M40" s="805"/>
      <c r="N40" s="459"/>
      <c r="O40" s="31"/>
    </row>
    <row r="41" spans="1:15" ht="14.25" customHeight="1">
      <c r="A41" s="99" t="s">
        <v>162</v>
      </c>
      <c r="B41" s="802">
        <v>0.2</v>
      </c>
      <c r="C41" s="802">
        <v>0.4</v>
      </c>
      <c r="D41" s="802">
        <v>0.5</v>
      </c>
      <c r="E41" s="802">
        <v>4.5</v>
      </c>
      <c r="F41" s="803">
        <v>1.8</v>
      </c>
      <c r="G41" s="802">
        <v>2.2000000000000002</v>
      </c>
      <c r="H41" s="802">
        <v>5.4</v>
      </c>
      <c r="I41" s="803">
        <v>2.2000000000000002</v>
      </c>
      <c r="J41" s="805">
        <v>0.4</v>
      </c>
      <c r="K41" s="803">
        <v>0.7</v>
      </c>
      <c r="L41" s="803">
        <v>0.4</v>
      </c>
      <c r="M41" s="805">
        <v>0.2</v>
      </c>
      <c r="N41" s="459"/>
      <c r="O41" s="31"/>
    </row>
    <row r="42" spans="1:15" ht="14.25" customHeight="1">
      <c r="A42" s="909" t="s">
        <v>163</v>
      </c>
      <c r="B42" s="802"/>
      <c r="C42" s="802"/>
      <c r="D42" s="802"/>
      <c r="E42" s="802"/>
      <c r="F42" s="803"/>
      <c r="G42" s="802"/>
      <c r="H42" s="802"/>
      <c r="I42" s="803"/>
      <c r="J42" s="805"/>
      <c r="K42" s="803"/>
      <c r="L42" s="803"/>
      <c r="M42" s="805"/>
      <c r="N42" s="459"/>
      <c r="O42" s="31"/>
    </row>
    <row r="43" spans="1:15" ht="14.25" customHeight="1">
      <c r="A43" s="99" t="s">
        <v>164</v>
      </c>
      <c r="B43" s="803">
        <v>39.299999999999997</v>
      </c>
      <c r="C43" s="805">
        <v>61.4</v>
      </c>
      <c r="D43" s="802">
        <v>137.80000000000001</v>
      </c>
      <c r="E43" s="802">
        <v>335.1</v>
      </c>
      <c r="F43" s="803">
        <v>285.60000000000002</v>
      </c>
      <c r="G43" s="802">
        <v>337.2</v>
      </c>
      <c r="H43" s="802">
        <v>408.2</v>
      </c>
      <c r="I43" s="803">
        <v>353.2</v>
      </c>
      <c r="J43" s="805">
        <v>192.8</v>
      </c>
      <c r="K43" s="803">
        <v>87.4</v>
      </c>
      <c r="L43" s="803">
        <v>43.7</v>
      </c>
      <c r="M43" s="805">
        <v>24.8</v>
      </c>
      <c r="N43" s="459"/>
      <c r="O43" s="31"/>
    </row>
    <row r="44" spans="1:15" ht="14.25" customHeight="1">
      <c r="A44" s="132" t="s">
        <v>165</v>
      </c>
      <c r="B44" s="381"/>
      <c r="C44" s="383"/>
      <c r="D44" s="381"/>
      <c r="E44" s="381"/>
      <c r="F44" s="381"/>
      <c r="G44" s="381"/>
      <c r="H44" s="381"/>
      <c r="I44" s="382"/>
      <c r="J44" s="383"/>
      <c r="K44" s="383"/>
      <c r="L44" s="383"/>
      <c r="M44" s="383"/>
      <c r="N44" s="461"/>
      <c r="O44" s="31"/>
    </row>
    <row r="45" spans="1:15" s="378" customFormat="1" ht="18" customHeight="1">
      <c r="A45" s="1048" t="s">
        <v>487</v>
      </c>
      <c r="B45" s="1048"/>
      <c r="C45" s="1048"/>
      <c r="D45" s="1048"/>
      <c r="E45" s="1048"/>
      <c r="F45" s="1048"/>
      <c r="G45" s="1048"/>
      <c r="H45" s="1048"/>
      <c r="I45" s="1048"/>
      <c r="J45" s="1048"/>
      <c r="K45" s="1048"/>
      <c r="L45" s="1048"/>
      <c r="M45" s="1048"/>
      <c r="N45" s="440"/>
      <c r="O45" s="81"/>
    </row>
    <row r="46" spans="1:15" ht="14.25" customHeight="1">
      <c r="A46" s="68" t="s">
        <v>154</v>
      </c>
      <c r="B46" s="372">
        <v>31</v>
      </c>
      <c r="C46" s="801">
        <v>28</v>
      </c>
      <c r="D46" s="372">
        <v>31</v>
      </c>
      <c r="E46" s="372">
        <v>30</v>
      </c>
      <c r="F46" s="372">
        <v>31</v>
      </c>
      <c r="G46" s="801">
        <v>30</v>
      </c>
      <c r="H46" s="372">
        <v>31</v>
      </c>
      <c r="I46" s="372">
        <v>31</v>
      </c>
      <c r="J46" s="372">
        <v>30</v>
      </c>
      <c r="K46" s="372">
        <v>31</v>
      </c>
      <c r="L46" s="801">
        <v>30</v>
      </c>
      <c r="M46" s="801">
        <v>31</v>
      </c>
      <c r="N46" s="458"/>
      <c r="O46" s="31"/>
    </row>
    <row r="47" spans="1:15" ht="14.25" customHeight="1">
      <c r="A47" s="136" t="s">
        <v>155</v>
      </c>
      <c r="B47" s="801"/>
      <c r="C47" s="801"/>
      <c r="D47" s="801"/>
      <c r="E47" s="372"/>
      <c r="F47" s="801"/>
      <c r="G47" s="801"/>
      <c r="H47" s="801"/>
      <c r="I47" s="801"/>
      <c r="J47" s="801"/>
      <c r="K47" s="801"/>
      <c r="L47" s="801"/>
      <c r="M47" s="801"/>
      <c r="N47" s="458"/>
      <c r="O47" s="31"/>
    </row>
    <row r="48" spans="1:15" ht="14.25" customHeight="1">
      <c r="A48" s="182" t="s">
        <v>156</v>
      </c>
      <c r="B48" s="138"/>
      <c r="C48" s="138"/>
      <c r="D48" s="138"/>
      <c r="E48" s="137"/>
      <c r="F48" s="138"/>
      <c r="G48" s="138"/>
      <c r="H48" s="138"/>
      <c r="I48" s="138"/>
      <c r="J48" s="138"/>
      <c r="K48" s="138"/>
      <c r="L48" s="138"/>
      <c r="M48" s="138"/>
      <c r="N48" s="189"/>
      <c r="O48" s="31"/>
    </row>
    <row r="49" spans="1:15" ht="14.25" customHeight="1">
      <c r="A49" s="136" t="s">
        <v>157</v>
      </c>
      <c r="B49" s="138"/>
      <c r="C49" s="138"/>
      <c r="D49" s="138"/>
      <c r="E49" s="137"/>
      <c r="F49" s="138"/>
      <c r="G49" s="138"/>
      <c r="H49" s="138"/>
      <c r="I49" s="138"/>
      <c r="J49" s="138"/>
      <c r="K49" s="138"/>
      <c r="L49" s="138"/>
      <c r="M49" s="138"/>
      <c r="N49" s="189"/>
      <c r="O49" s="31"/>
    </row>
    <row r="50" spans="1:15" ht="14.25" customHeight="1">
      <c r="A50" s="99" t="s">
        <v>158</v>
      </c>
      <c r="B50" s="802">
        <v>0.6</v>
      </c>
      <c r="C50" s="802">
        <v>1.4</v>
      </c>
      <c r="D50" s="802">
        <v>3.7</v>
      </c>
      <c r="E50" s="803">
        <v>9.5</v>
      </c>
      <c r="F50" s="802">
        <v>10.6</v>
      </c>
      <c r="G50" s="802">
        <v>12.8</v>
      </c>
      <c r="H50" s="802">
        <v>14.4</v>
      </c>
      <c r="I50" s="802">
        <v>11.4</v>
      </c>
      <c r="J50" s="802">
        <v>7</v>
      </c>
      <c r="K50" s="802">
        <v>2.2000000000000002</v>
      </c>
      <c r="L50" s="802">
        <v>0.8</v>
      </c>
      <c r="M50" s="802">
        <v>0.4</v>
      </c>
      <c r="N50" s="459"/>
      <c r="O50" s="31"/>
    </row>
    <row r="51" spans="1:15" ht="14.25" customHeight="1">
      <c r="A51" s="909" t="s">
        <v>159</v>
      </c>
      <c r="B51" s="802"/>
      <c r="C51" s="802"/>
      <c r="D51" s="802"/>
      <c r="E51" s="803"/>
      <c r="F51" s="802"/>
      <c r="G51" s="802"/>
      <c r="H51" s="802"/>
      <c r="I51" s="802"/>
      <c r="J51" s="802"/>
      <c r="K51" s="802"/>
      <c r="L51" s="802"/>
      <c r="M51" s="802"/>
      <c r="N51" s="459"/>
      <c r="O51" s="31"/>
    </row>
    <row r="52" spans="1:15" ht="14.25" customHeight="1">
      <c r="A52" s="99" t="s">
        <v>160</v>
      </c>
      <c r="B52" s="802">
        <v>1.3</v>
      </c>
      <c r="C52" s="802">
        <v>2.7</v>
      </c>
      <c r="D52" s="802">
        <v>6.1</v>
      </c>
      <c r="E52" s="803">
        <v>12.8</v>
      </c>
      <c r="F52" s="802">
        <v>15.3</v>
      </c>
      <c r="G52" s="802">
        <v>18.399999999999999</v>
      </c>
      <c r="H52" s="802">
        <v>20.6</v>
      </c>
      <c r="I52" s="802">
        <v>16.8</v>
      </c>
      <c r="J52" s="802">
        <v>10.199999999999999</v>
      </c>
      <c r="K52" s="802">
        <v>5.0999999999999996</v>
      </c>
      <c r="L52" s="802">
        <v>1.7</v>
      </c>
      <c r="M52" s="802">
        <v>0.9</v>
      </c>
      <c r="N52" s="459"/>
      <c r="O52" s="31"/>
    </row>
    <row r="53" spans="1:15" ht="14.25" customHeight="1">
      <c r="A53" s="909" t="s">
        <v>161</v>
      </c>
      <c r="B53" s="802"/>
      <c r="C53" s="802"/>
      <c r="D53" s="802"/>
      <c r="E53" s="803"/>
      <c r="F53" s="802"/>
      <c r="G53" s="802"/>
      <c r="H53" s="802"/>
      <c r="I53" s="802"/>
      <c r="J53" s="802"/>
      <c r="K53" s="802"/>
      <c r="L53" s="802"/>
      <c r="M53" s="802"/>
      <c r="N53" s="459"/>
      <c r="O53" s="31"/>
    </row>
    <row r="54" spans="1:15" ht="14.25" customHeight="1">
      <c r="A54" s="99" t="s">
        <v>162</v>
      </c>
      <c r="B54" s="802">
        <v>0.2</v>
      </c>
      <c r="C54" s="802">
        <v>0.4</v>
      </c>
      <c r="D54" s="802">
        <v>0.7</v>
      </c>
      <c r="E54" s="803">
        <v>4.8</v>
      </c>
      <c r="F54" s="802">
        <v>2.9</v>
      </c>
      <c r="G54" s="802">
        <v>5.6</v>
      </c>
      <c r="H54" s="802">
        <v>3.9</v>
      </c>
      <c r="I54" s="802">
        <v>2</v>
      </c>
      <c r="J54" s="802">
        <v>1.3</v>
      </c>
      <c r="K54" s="802">
        <v>0.7</v>
      </c>
      <c r="L54" s="802">
        <v>0.2</v>
      </c>
      <c r="M54" s="802">
        <v>1.2</v>
      </c>
      <c r="N54" s="459"/>
      <c r="O54" s="31"/>
    </row>
    <row r="55" spans="1:15" ht="14.25" customHeight="1">
      <c r="A55" s="909" t="s">
        <v>163</v>
      </c>
      <c r="B55" s="802"/>
      <c r="C55" s="802"/>
      <c r="D55" s="802"/>
      <c r="E55" s="803"/>
      <c r="F55" s="802"/>
      <c r="G55" s="802"/>
      <c r="H55" s="802"/>
      <c r="I55" s="802"/>
      <c r="J55" s="802"/>
      <c r="K55" s="802"/>
      <c r="L55" s="802"/>
      <c r="M55" s="802"/>
      <c r="N55" s="459"/>
      <c r="O55" s="31"/>
    </row>
    <row r="56" spans="1:15" ht="14.25" customHeight="1">
      <c r="A56" s="99" t="s">
        <v>164</v>
      </c>
      <c r="B56" s="802">
        <v>19.8</v>
      </c>
      <c r="C56" s="802">
        <v>40.299999999999997</v>
      </c>
      <c r="D56" s="802">
        <v>115.9</v>
      </c>
      <c r="E56" s="803">
        <v>285.60000000000002</v>
      </c>
      <c r="F56" s="802">
        <v>327.39999999999998</v>
      </c>
      <c r="G56" s="802">
        <v>383.4</v>
      </c>
      <c r="H56" s="802">
        <v>448.1</v>
      </c>
      <c r="I56" s="802">
        <v>353.3</v>
      </c>
      <c r="J56" s="802">
        <v>211.4</v>
      </c>
      <c r="K56" s="802">
        <v>68.599999999999994</v>
      </c>
      <c r="L56" s="802">
        <v>24.5</v>
      </c>
      <c r="M56" s="802">
        <v>13.1</v>
      </c>
      <c r="N56" s="459"/>
      <c r="O56" s="31"/>
    </row>
    <row r="57" spans="1:15" ht="14.25" customHeight="1">
      <c r="A57" s="909" t="s">
        <v>165</v>
      </c>
      <c r="B57" s="381"/>
      <c r="C57" s="383"/>
      <c r="D57" s="383"/>
      <c r="E57" s="381"/>
      <c r="F57" s="383"/>
      <c r="G57" s="383"/>
      <c r="H57" s="381"/>
      <c r="I57" s="381"/>
      <c r="J57" s="383"/>
      <c r="K57" s="383"/>
      <c r="L57" s="383"/>
      <c r="M57" s="383"/>
      <c r="N57" s="382"/>
      <c r="O57" s="31"/>
    </row>
    <row r="58" spans="1:15" ht="6" customHeight="1"/>
    <row r="59" spans="1:15" ht="14.25" customHeight="1">
      <c r="A59" s="960" t="s">
        <v>1740</v>
      </c>
      <c r="B59" s="960"/>
      <c r="C59" s="960"/>
      <c r="D59" s="960"/>
      <c r="E59" s="960"/>
      <c r="F59" s="960"/>
      <c r="G59" s="960"/>
      <c r="H59" s="960"/>
      <c r="I59" s="960"/>
      <c r="J59" s="960"/>
      <c r="K59" s="960"/>
      <c r="L59" s="960"/>
      <c r="M59" s="960"/>
      <c r="N59" s="442"/>
    </row>
    <row r="60" spans="1:15" ht="25.5" customHeight="1">
      <c r="A60" s="927" t="s">
        <v>1142</v>
      </c>
      <c r="B60" s="927"/>
      <c r="C60" s="927"/>
      <c r="D60" s="927"/>
      <c r="E60" s="927"/>
      <c r="F60" s="927"/>
      <c r="G60" s="927"/>
      <c r="H60" s="927"/>
      <c r="I60" s="927"/>
      <c r="J60" s="927"/>
      <c r="K60" s="927"/>
      <c r="L60" s="927"/>
      <c r="M60" s="927"/>
      <c r="N60" s="443"/>
    </row>
    <row r="61" spans="1:15" s="62" customFormat="1" ht="14.25" customHeight="1">
      <c r="A61" s="953" t="s">
        <v>2209</v>
      </c>
      <c r="B61" s="953"/>
      <c r="C61" s="953"/>
      <c r="D61" s="953"/>
      <c r="E61" s="953"/>
      <c r="F61" s="953"/>
      <c r="G61" s="953"/>
      <c r="H61" s="953"/>
      <c r="I61" s="953"/>
      <c r="J61" s="953"/>
      <c r="K61" s="953"/>
      <c r="L61" s="953"/>
      <c r="M61" s="953"/>
      <c r="N61" s="443"/>
    </row>
    <row r="62" spans="1:15" s="62" customFormat="1" ht="24" customHeight="1">
      <c r="A62" s="953" t="s">
        <v>1804</v>
      </c>
      <c r="B62" s="953"/>
      <c r="C62" s="953"/>
      <c r="D62" s="953"/>
      <c r="E62" s="953"/>
      <c r="F62" s="953"/>
      <c r="G62" s="953"/>
      <c r="H62" s="953"/>
      <c r="I62" s="953"/>
      <c r="J62" s="953"/>
      <c r="K62" s="953"/>
      <c r="L62" s="953"/>
      <c r="M62" s="953"/>
      <c r="N62" s="443"/>
    </row>
    <row r="63" spans="1:15">
      <c r="N63" s="462"/>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45:M45"/>
    <mergeCell ref="A59:M59"/>
    <mergeCell ref="A60:M60"/>
    <mergeCell ref="A61:M61"/>
    <mergeCell ref="A62:M62"/>
    <mergeCell ref="A4:A5"/>
    <mergeCell ref="B5:M5"/>
    <mergeCell ref="A19:M19"/>
    <mergeCell ref="A32:M32"/>
    <mergeCell ref="A6:M6"/>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scale="67" orientation="portrait" r:id="rId2"/>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3"/>
  <sheetViews>
    <sheetView showGridLines="0" zoomScaleNormal="100" workbookViewId="0">
      <pane ySplit="6" topLeftCell="A91" activePane="bottomLeft" state="frozen"/>
      <selection activeCell="H35" sqref="H35"/>
      <selection pane="bottomLeft" activeCell="A102" sqref="A102:F103"/>
    </sheetView>
  </sheetViews>
  <sheetFormatPr defaultColWidth="9.140625" defaultRowHeight="12"/>
  <cols>
    <col min="1" max="2" width="18.85546875" style="1" customWidth="1"/>
    <col min="3" max="4" width="13.85546875" style="1" customWidth="1"/>
    <col min="5" max="6" width="20" style="1" customWidth="1"/>
    <col min="7" max="7" width="5.7109375" style="1" customWidth="1"/>
    <col min="8" max="8" width="11.42578125" style="1" customWidth="1"/>
    <col min="9" max="16384" width="9.140625" style="1"/>
  </cols>
  <sheetData>
    <row r="1" spans="1:9" ht="14.25" customHeight="1">
      <c r="A1" s="413" t="s">
        <v>1727</v>
      </c>
      <c r="B1" s="264"/>
      <c r="C1" s="264"/>
      <c r="D1" s="264"/>
      <c r="E1" s="264"/>
      <c r="F1" s="264"/>
      <c r="H1" s="17" t="s">
        <v>502</v>
      </c>
      <c r="I1" s="10"/>
    </row>
    <row r="2" spans="1:9" ht="14.25" customHeight="1">
      <c r="A2" s="330" t="s">
        <v>1728</v>
      </c>
      <c r="B2" s="13"/>
      <c r="C2" s="13"/>
      <c r="D2" s="13"/>
      <c r="E2" s="13"/>
      <c r="F2" s="13"/>
      <c r="H2" s="193" t="s">
        <v>503</v>
      </c>
      <c r="I2" s="10"/>
    </row>
    <row r="3" spans="1:9" ht="5.0999999999999996" customHeight="1">
      <c r="A3" s="14"/>
      <c r="B3" s="14"/>
      <c r="C3" s="20"/>
      <c r="D3" s="20"/>
      <c r="E3" s="14"/>
      <c r="F3" s="14"/>
      <c r="H3" s="190"/>
      <c r="I3" s="10"/>
    </row>
    <row r="4" spans="1:9" ht="35.25" customHeight="1">
      <c r="A4" s="952" t="s">
        <v>1060</v>
      </c>
      <c r="B4" s="942"/>
      <c r="C4" s="924" t="s">
        <v>1061</v>
      </c>
      <c r="D4" s="926"/>
      <c r="E4" s="945" t="s">
        <v>1330</v>
      </c>
      <c r="F4" s="947" t="s">
        <v>1332</v>
      </c>
    </row>
    <row r="5" spans="1:9" ht="35.25" customHeight="1">
      <c r="A5" s="916"/>
      <c r="B5" s="943"/>
      <c r="C5" s="4" t="s">
        <v>1062</v>
      </c>
      <c r="D5" s="644" t="s">
        <v>1331</v>
      </c>
      <c r="E5" s="949"/>
      <c r="F5" s="983"/>
    </row>
    <row r="6" spans="1:9" ht="35.25" customHeight="1">
      <c r="A6" s="916"/>
      <c r="B6" s="943"/>
      <c r="C6" s="952" t="s">
        <v>748</v>
      </c>
      <c r="D6" s="942"/>
      <c r="E6" s="949"/>
      <c r="F6" s="776" t="s">
        <v>749</v>
      </c>
    </row>
    <row r="7" spans="1:9" ht="14.25" customHeight="1">
      <c r="A7" s="778" t="s">
        <v>1677</v>
      </c>
      <c r="B7" s="781" t="s">
        <v>635</v>
      </c>
      <c r="C7" s="779">
        <v>144</v>
      </c>
      <c r="D7" s="782">
        <v>138</v>
      </c>
      <c r="E7" s="46">
        <v>13</v>
      </c>
      <c r="F7" s="786" t="s">
        <v>556</v>
      </c>
    </row>
    <row r="8" spans="1:9" ht="14.25" customHeight="1">
      <c r="A8" s="778"/>
      <c r="B8" s="781" t="s">
        <v>719</v>
      </c>
      <c r="C8" s="46">
        <v>138</v>
      </c>
      <c r="D8" s="782">
        <v>131</v>
      </c>
      <c r="E8" s="46">
        <v>4</v>
      </c>
      <c r="F8" s="786" t="s">
        <v>556</v>
      </c>
    </row>
    <row r="9" spans="1:9" ht="14.25" customHeight="1">
      <c r="A9" s="778"/>
      <c r="B9" s="781" t="s">
        <v>619</v>
      </c>
      <c r="C9" s="46">
        <v>149</v>
      </c>
      <c r="D9" s="782">
        <v>138</v>
      </c>
      <c r="E9" s="46">
        <v>6</v>
      </c>
      <c r="F9" s="786" t="s">
        <v>556</v>
      </c>
    </row>
    <row r="10" spans="1:9" ht="14.25" customHeight="1">
      <c r="A10" s="778"/>
      <c r="B10" s="781" t="s">
        <v>877</v>
      </c>
      <c r="C10" s="46">
        <v>153</v>
      </c>
      <c r="D10" s="782">
        <v>135</v>
      </c>
      <c r="E10" s="46">
        <v>11</v>
      </c>
      <c r="F10" s="786" t="s">
        <v>556</v>
      </c>
    </row>
    <row r="11" spans="1:9" ht="14.25" customHeight="1">
      <c r="A11" s="778"/>
      <c r="B11" s="781" t="s">
        <v>1197</v>
      </c>
      <c r="C11" s="46">
        <v>153</v>
      </c>
      <c r="D11" s="782">
        <v>137</v>
      </c>
      <c r="E11" s="46">
        <v>11</v>
      </c>
      <c r="F11" s="786" t="s">
        <v>556</v>
      </c>
    </row>
    <row r="12" spans="1:9" ht="14.25" customHeight="1">
      <c r="A12" s="778"/>
      <c r="B12" s="781" t="s">
        <v>1695</v>
      </c>
      <c r="C12" s="46">
        <v>154</v>
      </c>
      <c r="D12" s="782">
        <v>147</v>
      </c>
      <c r="E12" s="46">
        <v>19</v>
      </c>
      <c r="F12" s="785">
        <v>12521</v>
      </c>
    </row>
    <row r="13" spans="1:9" ht="14.25" customHeight="1">
      <c r="A13" s="778"/>
      <c r="B13" s="781" t="s">
        <v>1696</v>
      </c>
      <c r="C13" s="46">
        <v>144</v>
      </c>
      <c r="D13" s="782">
        <v>140</v>
      </c>
      <c r="E13" s="46">
        <v>13</v>
      </c>
      <c r="F13" s="785">
        <v>8155</v>
      </c>
    </row>
    <row r="14" spans="1:9" ht="14.25" customHeight="1">
      <c r="A14" s="778"/>
      <c r="B14" s="781" t="s">
        <v>212</v>
      </c>
      <c r="C14" s="46">
        <v>138</v>
      </c>
      <c r="D14" s="782">
        <v>131</v>
      </c>
      <c r="E14" s="46">
        <v>5</v>
      </c>
      <c r="F14" s="786" t="s">
        <v>556</v>
      </c>
    </row>
    <row r="15" spans="1:9" ht="14.25" customHeight="1">
      <c r="A15" s="778"/>
      <c r="B15" s="781" t="s">
        <v>1697</v>
      </c>
      <c r="C15" s="46">
        <v>162</v>
      </c>
      <c r="D15" s="782">
        <v>154</v>
      </c>
      <c r="E15" s="46">
        <v>19</v>
      </c>
      <c r="F15" s="785">
        <v>11395</v>
      </c>
    </row>
    <row r="16" spans="1:9" ht="14.25" customHeight="1">
      <c r="A16" s="778"/>
      <c r="B16" s="781" t="s">
        <v>718</v>
      </c>
      <c r="C16" s="46">
        <v>158</v>
      </c>
      <c r="D16" s="782">
        <v>148</v>
      </c>
      <c r="E16" s="46">
        <v>22</v>
      </c>
      <c r="F16" s="786" t="s">
        <v>556</v>
      </c>
    </row>
    <row r="17" spans="1:6" ht="14.25" customHeight="1">
      <c r="A17" s="778" t="s">
        <v>1678</v>
      </c>
      <c r="B17" s="781" t="s">
        <v>596</v>
      </c>
      <c r="C17" s="46">
        <v>131</v>
      </c>
      <c r="D17" s="782">
        <v>127</v>
      </c>
      <c r="E17" s="46">
        <v>2</v>
      </c>
      <c r="F17" s="786" t="s">
        <v>556</v>
      </c>
    </row>
    <row r="18" spans="1:6" ht="14.25" customHeight="1">
      <c r="A18" s="778"/>
      <c r="B18" s="781" t="s">
        <v>1698</v>
      </c>
      <c r="C18" s="46">
        <v>177</v>
      </c>
      <c r="D18" s="782">
        <v>137</v>
      </c>
      <c r="E18" s="46">
        <v>6</v>
      </c>
      <c r="F18" s="785">
        <v>6130</v>
      </c>
    </row>
    <row r="19" spans="1:6" ht="14.25" customHeight="1">
      <c r="A19" s="778"/>
      <c r="B19" s="781" t="s">
        <v>1699</v>
      </c>
      <c r="C19" s="46">
        <v>138</v>
      </c>
      <c r="D19" s="782">
        <v>129</v>
      </c>
      <c r="E19" s="46">
        <v>4</v>
      </c>
      <c r="F19" s="785">
        <v>5139</v>
      </c>
    </row>
    <row r="20" spans="1:6" ht="14.25" customHeight="1">
      <c r="A20" s="778"/>
      <c r="B20" s="781" t="s">
        <v>798</v>
      </c>
      <c r="C20" s="46">
        <v>147</v>
      </c>
      <c r="D20" s="782">
        <v>136</v>
      </c>
      <c r="E20" s="46">
        <v>7</v>
      </c>
      <c r="F20" s="786" t="s">
        <v>556</v>
      </c>
    </row>
    <row r="21" spans="1:6" ht="14.25" customHeight="1">
      <c r="A21" s="778"/>
      <c r="B21" s="781" t="s">
        <v>1700</v>
      </c>
      <c r="C21" s="46">
        <v>143</v>
      </c>
      <c r="D21" s="782">
        <v>136</v>
      </c>
      <c r="E21" s="46">
        <v>5</v>
      </c>
      <c r="F21" s="785">
        <v>5982</v>
      </c>
    </row>
    <row r="22" spans="1:6" ht="14.25" customHeight="1">
      <c r="A22" s="778" t="s">
        <v>1679</v>
      </c>
      <c r="B22" s="781" t="s">
        <v>257</v>
      </c>
      <c r="C22" s="46">
        <v>129</v>
      </c>
      <c r="D22" s="782">
        <v>123</v>
      </c>
      <c r="E22" s="46">
        <v>1</v>
      </c>
      <c r="F22" s="786" t="s">
        <v>556</v>
      </c>
    </row>
    <row r="23" spans="1:6" ht="14.25" customHeight="1">
      <c r="A23" s="778"/>
      <c r="B23" s="781" t="s">
        <v>1701</v>
      </c>
      <c r="C23" s="46">
        <v>134</v>
      </c>
      <c r="D23" s="782">
        <v>126</v>
      </c>
      <c r="E23" s="46">
        <v>2</v>
      </c>
      <c r="F23" s="785">
        <v>5153</v>
      </c>
    </row>
    <row r="24" spans="1:6" ht="14.25" customHeight="1">
      <c r="A24" s="778"/>
      <c r="B24" s="781" t="s">
        <v>1702</v>
      </c>
      <c r="C24" s="46">
        <v>127</v>
      </c>
      <c r="D24" s="782">
        <v>116</v>
      </c>
      <c r="E24" s="46">
        <v>0</v>
      </c>
      <c r="F24" s="785">
        <v>1433</v>
      </c>
    </row>
    <row r="25" spans="1:6" ht="14.25" customHeight="1">
      <c r="A25" s="778"/>
      <c r="B25" s="781" t="s">
        <v>721</v>
      </c>
      <c r="C25" s="46">
        <v>136</v>
      </c>
      <c r="D25" s="782">
        <v>129</v>
      </c>
      <c r="E25" s="46">
        <v>4</v>
      </c>
      <c r="F25" s="786" t="s">
        <v>556</v>
      </c>
    </row>
    <row r="26" spans="1:6" ht="14.25" customHeight="1">
      <c r="A26" s="778"/>
      <c r="B26" s="781" t="s">
        <v>1703</v>
      </c>
      <c r="C26" s="46">
        <v>125</v>
      </c>
      <c r="D26" s="782">
        <v>117</v>
      </c>
      <c r="E26" s="46">
        <v>0</v>
      </c>
      <c r="F26" s="786" t="s">
        <v>556</v>
      </c>
    </row>
    <row r="27" spans="1:6" ht="14.25" customHeight="1">
      <c r="A27" s="778" t="s">
        <v>1680</v>
      </c>
      <c r="B27" s="781" t="s">
        <v>1681</v>
      </c>
      <c r="C27" s="46">
        <v>138</v>
      </c>
      <c r="D27" s="782">
        <v>130</v>
      </c>
      <c r="E27" s="46">
        <v>2</v>
      </c>
      <c r="F27" s="786" t="s">
        <v>556</v>
      </c>
    </row>
    <row r="28" spans="1:6" ht="14.25" customHeight="1">
      <c r="A28" s="778"/>
      <c r="B28" s="781" t="s">
        <v>1704</v>
      </c>
      <c r="C28" s="46">
        <v>147</v>
      </c>
      <c r="D28" s="782">
        <v>140</v>
      </c>
      <c r="E28" s="46">
        <v>13</v>
      </c>
      <c r="F28" s="785">
        <v>9478</v>
      </c>
    </row>
    <row r="29" spans="1:6" ht="14.25" customHeight="1">
      <c r="A29" s="778"/>
      <c r="B29" s="781" t="s">
        <v>624</v>
      </c>
      <c r="C29" s="46">
        <v>155</v>
      </c>
      <c r="D29" s="782">
        <v>152</v>
      </c>
      <c r="E29" s="46">
        <v>22</v>
      </c>
      <c r="F29" s="786" t="s">
        <v>556</v>
      </c>
    </row>
    <row r="30" spans="1:6" ht="14.25" customHeight="1">
      <c r="A30" s="778"/>
      <c r="B30" s="781" t="s">
        <v>208</v>
      </c>
      <c r="C30" s="46">
        <v>144</v>
      </c>
      <c r="D30" s="782">
        <v>135</v>
      </c>
      <c r="E30" s="46">
        <v>9</v>
      </c>
      <c r="F30" s="786" t="s">
        <v>556</v>
      </c>
    </row>
    <row r="31" spans="1:6" ht="14.25" customHeight="1">
      <c r="A31" s="778" t="s">
        <v>1682</v>
      </c>
      <c r="B31" s="781" t="s">
        <v>1705</v>
      </c>
      <c r="C31" s="779"/>
      <c r="D31" s="783"/>
      <c r="E31" s="780"/>
      <c r="F31" s="785">
        <v>6824</v>
      </c>
    </row>
    <row r="32" spans="1:6" ht="14.25" customHeight="1">
      <c r="A32" s="778"/>
      <c r="B32" s="781" t="s">
        <v>722</v>
      </c>
      <c r="C32" s="46">
        <v>154</v>
      </c>
      <c r="D32" s="782">
        <v>145</v>
      </c>
      <c r="E32" s="46">
        <v>7</v>
      </c>
      <c r="F32" s="786" t="s">
        <v>556</v>
      </c>
    </row>
    <row r="33" spans="1:6" ht="14.25" customHeight="1">
      <c r="A33" s="778"/>
      <c r="B33" s="781" t="s">
        <v>256</v>
      </c>
      <c r="C33" s="46">
        <v>139</v>
      </c>
      <c r="D33" s="782">
        <v>134</v>
      </c>
      <c r="E33" s="46">
        <v>5</v>
      </c>
      <c r="F33" s="786" t="s">
        <v>556</v>
      </c>
    </row>
    <row r="34" spans="1:6" ht="14.25" customHeight="1">
      <c r="A34" s="778"/>
      <c r="B34" s="781" t="s">
        <v>1706</v>
      </c>
      <c r="C34" s="46">
        <v>158</v>
      </c>
      <c r="D34" s="782">
        <v>146</v>
      </c>
      <c r="E34" s="46">
        <v>5</v>
      </c>
      <c r="F34" s="785">
        <v>8585</v>
      </c>
    </row>
    <row r="35" spans="1:6" ht="14.25" customHeight="1">
      <c r="A35" s="778"/>
      <c r="B35" s="781" t="s">
        <v>597</v>
      </c>
      <c r="C35" s="46">
        <v>145</v>
      </c>
      <c r="D35" s="782">
        <v>136</v>
      </c>
      <c r="E35" s="46">
        <v>7</v>
      </c>
      <c r="F35" s="786" t="s">
        <v>556</v>
      </c>
    </row>
    <row r="36" spans="1:6" ht="14.25" customHeight="1">
      <c r="A36" s="778"/>
      <c r="B36" s="781" t="s">
        <v>723</v>
      </c>
      <c r="C36" s="46">
        <v>136</v>
      </c>
      <c r="D36" s="782">
        <v>120</v>
      </c>
      <c r="E36" s="46">
        <v>0</v>
      </c>
      <c r="F36" s="786" t="s">
        <v>556</v>
      </c>
    </row>
    <row r="37" spans="1:6" ht="14.25" customHeight="1">
      <c r="A37" s="778"/>
      <c r="B37" s="781" t="s">
        <v>681</v>
      </c>
      <c r="C37" s="46">
        <v>145</v>
      </c>
      <c r="D37" s="782">
        <v>138</v>
      </c>
      <c r="E37" s="46">
        <v>4</v>
      </c>
      <c r="F37" s="786" t="s">
        <v>556</v>
      </c>
    </row>
    <row r="38" spans="1:6" ht="14.25" customHeight="1">
      <c r="A38" s="778" t="s">
        <v>1683</v>
      </c>
      <c r="B38" s="781" t="s">
        <v>1707</v>
      </c>
      <c r="C38" s="46">
        <v>148</v>
      </c>
      <c r="D38" s="782">
        <v>134</v>
      </c>
      <c r="E38" s="46">
        <v>9</v>
      </c>
      <c r="F38" s="785">
        <v>9895</v>
      </c>
    </row>
    <row r="39" spans="1:6" ht="14.25" customHeight="1">
      <c r="A39" s="778"/>
      <c r="B39" s="781" t="s">
        <v>203</v>
      </c>
      <c r="C39" s="46">
        <v>147</v>
      </c>
      <c r="D39" s="782">
        <v>138</v>
      </c>
      <c r="E39" s="46">
        <v>1</v>
      </c>
      <c r="F39" s="786" t="s">
        <v>556</v>
      </c>
    </row>
    <row r="40" spans="1:6" ht="14.25" customHeight="1">
      <c r="A40" s="778"/>
      <c r="B40" s="781" t="s">
        <v>1708</v>
      </c>
      <c r="C40" s="46">
        <v>148</v>
      </c>
      <c r="D40" s="782">
        <v>132</v>
      </c>
      <c r="E40" s="46">
        <v>7</v>
      </c>
      <c r="F40" s="785">
        <v>8875</v>
      </c>
    </row>
    <row r="41" spans="1:6" ht="14.25" customHeight="1">
      <c r="A41" s="778"/>
      <c r="B41" s="781" t="s">
        <v>1709</v>
      </c>
      <c r="C41" s="46">
        <v>152</v>
      </c>
      <c r="D41" s="782">
        <v>133</v>
      </c>
      <c r="E41" s="46">
        <v>10</v>
      </c>
      <c r="F41" s="785">
        <v>10213</v>
      </c>
    </row>
    <row r="42" spans="1:6" ht="14.25" customHeight="1">
      <c r="A42" s="778"/>
      <c r="B42" s="781" t="s">
        <v>598</v>
      </c>
      <c r="C42" s="46">
        <v>136</v>
      </c>
      <c r="D42" s="782">
        <v>128</v>
      </c>
      <c r="E42" s="46">
        <v>7</v>
      </c>
      <c r="F42" s="786" t="s">
        <v>556</v>
      </c>
    </row>
    <row r="43" spans="1:6" ht="14.25" customHeight="1">
      <c r="A43" s="778"/>
      <c r="B43" s="781" t="s">
        <v>599</v>
      </c>
      <c r="C43" s="46">
        <v>155</v>
      </c>
      <c r="D43" s="782">
        <v>142</v>
      </c>
      <c r="E43" s="46">
        <v>9</v>
      </c>
      <c r="F43" s="786" t="s">
        <v>556</v>
      </c>
    </row>
    <row r="44" spans="1:6" ht="14.25" customHeight="1">
      <c r="A44" s="778"/>
      <c r="B44" s="781" t="s">
        <v>600</v>
      </c>
      <c r="C44" s="46">
        <v>133</v>
      </c>
      <c r="D44" s="782">
        <v>125</v>
      </c>
      <c r="E44" s="46">
        <v>1</v>
      </c>
      <c r="F44" s="786" t="s">
        <v>556</v>
      </c>
    </row>
    <row r="45" spans="1:6" ht="14.25" customHeight="1">
      <c r="A45" s="778" t="s">
        <v>1684</v>
      </c>
      <c r="B45" s="781" t="s">
        <v>1710</v>
      </c>
      <c r="C45" s="46">
        <v>136</v>
      </c>
      <c r="D45" s="782">
        <v>128</v>
      </c>
      <c r="E45" s="46">
        <v>6</v>
      </c>
      <c r="F45" s="785">
        <v>6318</v>
      </c>
    </row>
    <row r="46" spans="1:6" ht="14.25" customHeight="1">
      <c r="A46" s="778"/>
      <c r="B46" s="781" t="s">
        <v>1711</v>
      </c>
      <c r="C46" s="46">
        <v>139</v>
      </c>
      <c r="D46" s="782">
        <v>125</v>
      </c>
      <c r="E46" s="46">
        <v>2</v>
      </c>
      <c r="F46" s="785">
        <v>3483</v>
      </c>
    </row>
    <row r="47" spans="1:6" ht="14.25" customHeight="1">
      <c r="A47" s="778"/>
      <c r="B47" s="781" t="s">
        <v>1712</v>
      </c>
      <c r="C47" s="46">
        <v>158</v>
      </c>
      <c r="D47" s="782">
        <v>138</v>
      </c>
      <c r="E47" s="46">
        <v>3</v>
      </c>
      <c r="F47" s="785">
        <v>4837</v>
      </c>
    </row>
    <row r="48" spans="1:6" ht="14.25" customHeight="1">
      <c r="A48" s="778"/>
      <c r="B48" s="781" t="s">
        <v>1713</v>
      </c>
      <c r="C48" s="46">
        <v>158</v>
      </c>
      <c r="D48" s="782">
        <v>141</v>
      </c>
      <c r="E48" s="46">
        <v>4</v>
      </c>
      <c r="F48" s="785">
        <v>6187</v>
      </c>
    </row>
    <row r="49" spans="1:6" ht="14.25" customHeight="1">
      <c r="A49" s="778"/>
      <c r="B49" s="781" t="s">
        <v>1714</v>
      </c>
      <c r="C49" s="46">
        <v>147</v>
      </c>
      <c r="D49" s="782">
        <v>134</v>
      </c>
      <c r="E49" s="46">
        <v>1</v>
      </c>
      <c r="F49" s="785">
        <v>5161</v>
      </c>
    </row>
    <row r="50" spans="1:6" ht="14.25" customHeight="1">
      <c r="A50" s="778"/>
      <c r="B50" s="781" t="s">
        <v>202</v>
      </c>
      <c r="C50" s="46">
        <v>149</v>
      </c>
      <c r="D50" s="782">
        <v>132</v>
      </c>
      <c r="E50" s="46">
        <v>1</v>
      </c>
      <c r="F50" s="786" t="s">
        <v>556</v>
      </c>
    </row>
    <row r="51" spans="1:6" ht="14.25" customHeight="1">
      <c r="A51" s="778"/>
      <c r="B51" s="781" t="s">
        <v>725</v>
      </c>
      <c r="C51" s="46">
        <v>134</v>
      </c>
      <c r="D51" s="782">
        <v>129</v>
      </c>
      <c r="E51" s="46">
        <v>1</v>
      </c>
      <c r="F51" s="786" t="s">
        <v>556</v>
      </c>
    </row>
    <row r="52" spans="1:6" ht="14.25" customHeight="1">
      <c r="A52" s="778"/>
      <c r="B52" s="781" t="s">
        <v>724</v>
      </c>
      <c r="C52" s="46">
        <v>152</v>
      </c>
      <c r="D52" s="782">
        <v>144</v>
      </c>
      <c r="E52" s="46">
        <v>7</v>
      </c>
      <c r="F52" s="786" t="s">
        <v>556</v>
      </c>
    </row>
    <row r="53" spans="1:6" ht="14.25" customHeight="1">
      <c r="A53" s="778"/>
      <c r="B53" s="781" t="s">
        <v>724</v>
      </c>
      <c r="C53" s="46">
        <v>155</v>
      </c>
      <c r="D53" s="782">
        <v>136</v>
      </c>
      <c r="E53" s="46">
        <v>2</v>
      </c>
      <c r="F53" s="786" t="s">
        <v>556</v>
      </c>
    </row>
    <row r="54" spans="1:6" ht="14.25" customHeight="1">
      <c r="A54" s="778"/>
      <c r="B54" s="781" t="s">
        <v>724</v>
      </c>
      <c r="C54" s="46">
        <v>145</v>
      </c>
      <c r="D54" s="782">
        <v>130</v>
      </c>
      <c r="E54" s="46">
        <v>1</v>
      </c>
      <c r="F54" s="786" t="s">
        <v>556</v>
      </c>
    </row>
    <row r="55" spans="1:6" ht="14.25" customHeight="1">
      <c r="A55" s="778" t="s">
        <v>1685</v>
      </c>
      <c r="B55" s="781" t="s">
        <v>614</v>
      </c>
      <c r="C55" s="46">
        <v>145</v>
      </c>
      <c r="D55" s="782">
        <v>128</v>
      </c>
      <c r="E55" s="46">
        <v>7</v>
      </c>
      <c r="F55" s="786" t="s">
        <v>556</v>
      </c>
    </row>
    <row r="56" spans="1:6" ht="14.25" customHeight="1">
      <c r="A56" s="778"/>
      <c r="B56" s="781" t="s">
        <v>727</v>
      </c>
      <c r="C56" s="46">
        <v>143</v>
      </c>
      <c r="D56" s="782">
        <v>133</v>
      </c>
      <c r="E56" s="46">
        <v>5</v>
      </c>
      <c r="F56" s="786" t="s">
        <v>556</v>
      </c>
    </row>
    <row r="57" spans="1:6" ht="14.25" customHeight="1">
      <c r="A57" s="778"/>
      <c r="B57" s="781" t="s">
        <v>726</v>
      </c>
      <c r="C57" s="46">
        <v>147</v>
      </c>
      <c r="D57" s="782">
        <v>133</v>
      </c>
      <c r="E57" s="46">
        <v>5</v>
      </c>
      <c r="F57" s="786" t="s">
        <v>556</v>
      </c>
    </row>
    <row r="58" spans="1:6" ht="14.25" customHeight="1">
      <c r="A58" s="778" t="s">
        <v>1686</v>
      </c>
      <c r="B58" s="781" t="s">
        <v>601</v>
      </c>
      <c r="C58" s="46">
        <v>132</v>
      </c>
      <c r="D58" s="782">
        <v>119</v>
      </c>
      <c r="E58" s="46">
        <v>0</v>
      </c>
      <c r="F58" s="786" t="s">
        <v>556</v>
      </c>
    </row>
    <row r="59" spans="1:6" ht="14.25" customHeight="1">
      <c r="A59" s="778"/>
      <c r="B59" s="781" t="s">
        <v>1715</v>
      </c>
      <c r="C59" s="46">
        <v>135</v>
      </c>
      <c r="D59" s="782">
        <v>130</v>
      </c>
      <c r="E59" s="46">
        <v>5</v>
      </c>
      <c r="F59" s="785">
        <v>6242</v>
      </c>
    </row>
    <row r="60" spans="1:6" ht="14.25" customHeight="1">
      <c r="A60" s="778"/>
      <c r="B60" s="781" t="s">
        <v>629</v>
      </c>
      <c r="C60" s="46">
        <v>139</v>
      </c>
      <c r="D60" s="782">
        <v>130</v>
      </c>
      <c r="E60" s="46">
        <v>3</v>
      </c>
      <c r="F60" s="786" t="s">
        <v>556</v>
      </c>
    </row>
    <row r="61" spans="1:6" ht="14.25" customHeight="1">
      <c r="A61" s="778"/>
      <c r="B61" s="781" t="s">
        <v>728</v>
      </c>
      <c r="C61" s="46">
        <v>137</v>
      </c>
      <c r="D61" s="782">
        <v>128</v>
      </c>
      <c r="E61" s="46">
        <v>5</v>
      </c>
      <c r="F61" s="786" t="s">
        <v>556</v>
      </c>
    </row>
    <row r="62" spans="1:6" ht="14.25" customHeight="1">
      <c r="A62" s="778"/>
      <c r="B62" s="781" t="s">
        <v>729</v>
      </c>
      <c r="C62" s="46">
        <v>139</v>
      </c>
      <c r="D62" s="782">
        <v>131</v>
      </c>
      <c r="E62" s="46">
        <v>6</v>
      </c>
      <c r="F62" s="786" t="s">
        <v>556</v>
      </c>
    </row>
    <row r="63" spans="1:6" ht="14.25" customHeight="1">
      <c r="A63" s="778"/>
      <c r="B63" s="781" t="s">
        <v>209</v>
      </c>
      <c r="C63" s="46">
        <v>142</v>
      </c>
      <c r="D63" s="782">
        <v>126</v>
      </c>
      <c r="E63" s="46">
        <v>5</v>
      </c>
      <c r="F63" s="786" t="s">
        <v>556</v>
      </c>
    </row>
    <row r="64" spans="1:6" ht="14.25" customHeight="1">
      <c r="A64" s="778" t="s">
        <v>1687</v>
      </c>
      <c r="B64" s="781" t="s">
        <v>801</v>
      </c>
      <c r="C64" s="46">
        <v>141</v>
      </c>
      <c r="D64" s="782">
        <v>127</v>
      </c>
      <c r="E64" s="46">
        <v>1</v>
      </c>
      <c r="F64" s="786" t="s">
        <v>556</v>
      </c>
    </row>
    <row r="65" spans="1:6" ht="14.25" customHeight="1">
      <c r="A65" s="778"/>
      <c r="B65" s="781" t="s">
        <v>1716</v>
      </c>
      <c r="C65" s="46">
        <v>121</v>
      </c>
      <c r="D65" s="782">
        <v>113</v>
      </c>
      <c r="E65" s="46">
        <v>0</v>
      </c>
      <c r="F65" s="785">
        <v>4565</v>
      </c>
    </row>
    <row r="66" spans="1:6" ht="14.25" customHeight="1">
      <c r="A66" s="778" t="s">
        <v>1688</v>
      </c>
      <c r="B66" s="781" t="s">
        <v>730</v>
      </c>
      <c r="C66" s="46">
        <v>127</v>
      </c>
      <c r="D66" s="782">
        <v>116</v>
      </c>
      <c r="E66" s="46">
        <v>0</v>
      </c>
      <c r="F66" s="786" t="s">
        <v>556</v>
      </c>
    </row>
    <row r="67" spans="1:6" ht="14.25" customHeight="1">
      <c r="A67" s="778"/>
      <c r="B67" s="781" t="s">
        <v>731</v>
      </c>
      <c r="C67" s="46">
        <v>134</v>
      </c>
      <c r="D67" s="782">
        <v>121</v>
      </c>
      <c r="E67" s="46">
        <v>1</v>
      </c>
      <c r="F67" s="786" t="s">
        <v>556</v>
      </c>
    </row>
    <row r="68" spans="1:6" ht="14.25" customHeight="1">
      <c r="A68" s="778"/>
      <c r="B68" s="781" t="s">
        <v>731</v>
      </c>
      <c r="C68" s="46">
        <v>126</v>
      </c>
      <c r="D68" s="782">
        <v>115</v>
      </c>
      <c r="E68" s="46">
        <v>0</v>
      </c>
      <c r="F68" s="786" t="s">
        <v>556</v>
      </c>
    </row>
    <row r="69" spans="1:6" ht="14.25" customHeight="1">
      <c r="A69" s="778"/>
      <c r="B69" s="781" t="s">
        <v>732</v>
      </c>
      <c r="C69" s="46">
        <v>123</v>
      </c>
      <c r="D69" s="782">
        <v>119</v>
      </c>
      <c r="E69" s="46">
        <v>0</v>
      </c>
      <c r="F69" s="786" t="s">
        <v>556</v>
      </c>
    </row>
    <row r="70" spans="1:6" ht="14.25" customHeight="1">
      <c r="A70" s="778"/>
      <c r="B70" s="781" t="s">
        <v>1717</v>
      </c>
      <c r="C70" s="46">
        <v>139</v>
      </c>
      <c r="D70" s="782">
        <v>131</v>
      </c>
      <c r="E70" s="46">
        <v>4</v>
      </c>
      <c r="F70" s="785">
        <v>5101</v>
      </c>
    </row>
    <row r="71" spans="1:6" ht="14.25" customHeight="1">
      <c r="A71" s="778"/>
      <c r="B71" s="781" t="s">
        <v>1718</v>
      </c>
      <c r="C71" s="46">
        <v>137</v>
      </c>
      <c r="D71" s="782">
        <v>132</v>
      </c>
      <c r="E71" s="46">
        <v>1</v>
      </c>
      <c r="F71" s="785">
        <v>2454</v>
      </c>
    </row>
    <row r="72" spans="1:6" ht="14.25" customHeight="1">
      <c r="A72" s="778"/>
      <c r="B72" s="781" t="s">
        <v>844</v>
      </c>
      <c r="C72" s="46">
        <v>142</v>
      </c>
      <c r="D72" s="782">
        <v>135</v>
      </c>
      <c r="E72" s="46">
        <v>1</v>
      </c>
      <c r="F72" s="786" t="s">
        <v>556</v>
      </c>
    </row>
    <row r="73" spans="1:6" ht="14.25" customHeight="1">
      <c r="A73" s="778" t="s">
        <v>1689</v>
      </c>
      <c r="B73" s="781" t="s">
        <v>213</v>
      </c>
      <c r="C73" s="46">
        <v>136</v>
      </c>
      <c r="D73" s="782">
        <v>127</v>
      </c>
      <c r="E73" s="46">
        <v>2</v>
      </c>
      <c r="F73" s="786" t="s">
        <v>556</v>
      </c>
    </row>
    <row r="74" spans="1:6" ht="14.25" customHeight="1">
      <c r="A74" s="778"/>
      <c r="B74" s="781" t="s">
        <v>803</v>
      </c>
      <c r="C74" s="46">
        <v>153</v>
      </c>
      <c r="D74" s="782">
        <v>143</v>
      </c>
      <c r="E74" s="46">
        <v>7</v>
      </c>
      <c r="F74" s="786" t="s">
        <v>556</v>
      </c>
    </row>
    <row r="75" spans="1:6" ht="14.25" customHeight="1">
      <c r="A75" s="778"/>
      <c r="B75" s="781" t="s">
        <v>602</v>
      </c>
      <c r="C75" s="46">
        <v>154</v>
      </c>
      <c r="D75" s="782">
        <v>134</v>
      </c>
      <c r="E75" s="46">
        <v>5</v>
      </c>
      <c r="F75" s="786" t="s">
        <v>556</v>
      </c>
    </row>
    <row r="76" spans="1:6" ht="14.25" customHeight="1">
      <c r="A76" s="778"/>
      <c r="B76" s="781" t="s">
        <v>1690</v>
      </c>
      <c r="C76" s="46">
        <v>145</v>
      </c>
      <c r="D76" s="782">
        <v>131</v>
      </c>
      <c r="E76" s="46">
        <v>8</v>
      </c>
      <c r="F76" s="785">
        <v>8735</v>
      </c>
    </row>
    <row r="77" spans="1:6" ht="14.25" customHeight="1">
      <c r="A77" s="778"/>
      <c r="B77" s="781" t="s">
        <v>205</v>
      </c>
      <c r="C77" s="46">
        <v>156</v>
      </c>
      <c r="D77" s="782">
        <v>137</v>
      </c>
      <c r="E77" s="46">
        <v>5</v>
      </c>
      <c r="F77" s="786" t="s">
        <v>556</v>
      </c>
    </row>
    <row r="78" spans="1:6" ht="14.25" customHeight="1">
      <c r="A78" s="778"/>
      <c r="B78" s="781" t="s">
        <v>608</v>
      </c>
      <c r="C78" s="46">
        <v>146</v>
      </c>
      <c r="D78" s="782">
        <v>128</v>
      </c>
      <c r="E78" s="46">
        <v>5</v>
      </c>
      <c r="F78" s="786" t="s">
        <v>556</v>
      </c>
    </row>
    <row r="79" spans="1:6" ht="14.25" customHeight="1">
      <c r="A79" s="778"/>
      <c r="B79" s="781" t="s">
        <v>1719</v>
      </c>
      <c r="C79" s="46">
        <v>134</v>
      </c>
      <c r="D79" s="782">
        <v>121</v>
      </c>
      <c r="E79" s="46">
        <v>1</v>
      </c>
      <c r="F79" s="785">
        <v>6600</v>
      </c>
    </row>
    <row r="80" spans="1:6" ht="14.25" customHeight="1">
      <c r="A80" s="778"/>
      <c r="B80" s="781" t="s">
        <v>878</v>
      </c>
      <c r="C80" s="46">
        <v>147</v>
      </c>
      <c r="D80" s="782">
        <v>134</v>
      </c>
      <c r="E80" s="46">
        <v>6</v>
      </c>
      <c r="F80" s="786" t="s">
        <v>556</v>
      </c>
    </row>
    <row r="81" spans="1:6" ht="14.25" customHeight="1">
      <c r="A81" s="778"/>
      <c r="B81" s="781" t="s">
        <v>603</v>
      </c>
      <c r="C81" s="46">
        <v>156</v>
      </c>
      <c r="D81" s="782">
        <v>136</v>
      </c>
      <c r="E81" s="46">
        <v>5</v>
      </c>
      <c r="F81" s="786" t="s">
        <v>556</v>
      </c>
    </row>
    <row r="82" spans="1:6" ht="14.25" customHeight="1">
      <c r="A82" s="778"/>
      <c r="B82" s="781" t="s">
        <v>1720</v>
      </c>
      <c r="C82" s="46">
        <v>157</v>
      </c>
      <c r="D82" s="782">
        <v>144</v>
      </c>
      <c r="E82" s="46">
        <v>9</v>
      </c>
      <c r="F82" s="785">
        <v>9471</v>
      </c>
    </row>
    <row r="83" spans="1:6" ht="14.25" customHeight="1">
      <c r="A83" s="778" t="s">
        <v>1691</v>
      </c>
      <c r="B83" s="781" t="s">
        <v>1721</v>
      </c>
      <c r="C83" s="46">
        <v>130</v>
      </c>
      <c r="D83" s="782">
        <v>123</v>
      </c>
      <c r="E83" s="46">
        <v>1</v>
      </c>
      <c r="F83" s="785">
        <v>3165</v>
      </c>
    </row>
    <row r="84" spans="1:6" ht="14.25" customHeight="1">
      <c r="A84" s="778"/>
      <c r="B84" s="781" t="s">
        <v>211</v>
      </c>
      <c r="C84" s="46">
        <v>147</v>
      </c>
      <c r="D84" s="782">
        <v>143</v>
      </c>
      <c r="E84" s="46">
        <v>5</v>
      </c>
      <c r="F84" s="786" t="s">
        <v>556</v>
      </c>
    </row>
    <row r="85" spans="1:6" ht="14.25" customHeight="1">
      <c r="A85" s="778"/>
      <c r="B85" s="781" t="s">
        <v>1722</v>
      </c>
      <c r="C85" s="46">
        <v>153</v>
      </c>
      <c r="D85" s="782">
        <v>144</v>
      </c>
      <c r="E85" s="46">
        <v>5</v>
      </c>
      <c r="F85" s="785">
        <v>7460</v>
      </c>
    </row>
    <row r="86" spans="1:6" ht="14.25" customHeight="1">
      <c r="A86" s="778" t="s">
        <v>1692</v>
      </c>
      <c r="B86" s="781" t="s">
        <v>737</v>
      </c>
      <c r="C86" s="46">
        <v>142</v>
      </c>
      <c r="D86" s="782">
        <v>124</v>
      </c>
      <c r="E86" s="46">
        <v>1</v>
      </c>
      <c r="F86" s="786" t="s">
        <v>556</v>
      </c>
    </row>
    <row r="87" spans="1:6" ht="14.25" customHeight="1">
      <c r="A87" s="778"/>
      <c r="B87" s="781" t="s">
        <v>633</v>
      </c>
      <c r="C87" s="46">
        <v>141</v>
      </c>
      <c r="D87" s="782">
        <v>120</v>
      </c>
      <c r="E87" s="46">
        <v>0</v>
      </c>
      <c r="F87" s="786" t="s">
        <v>556</v>
      </c>
    </row>
    <row r="88" spans="1:6" ht="14.25" customHeight="1">
      <c r="A88" s="778"/>
      <c r="B88" s="781" t="s">
        <v>210</v>
      </c>
      <c r="C88" s="46">
        <v>134</v>
      </c>
      <c r="D88" s="782">
        <v>127</v>
      </c>
      <c r="E88" s="46">
        <v>2</v>
      </c>
      <c r="F88" s="786" t="s">
        <v>556</v>
      </c>
    </row>
    <row r="89" spans="1:6" ht="14.25" customHeight="1">
      <c r="A89" s="778"/>
      <c r="B89" s="781" t="s">
        <v>636</v>
      </c>
      <c r="C89" s="46">
        <v>140</v>
      </c>
      <c r="D89" s="782">
        <v>126</v>
      </c>
      <c r="E89" s="46">
        <v>3</v>
      </c>
      <c r="F89" s="786" t="s">
        <v>556</v>
      </c>
    </row>
    <row r="90" spans="1:6" ht="14.25" customHeight="1">
      <c r="A90" s="778"/>
      <c r="B90" s="781" t="s">
        <v>1723</v>
      </c>
      <c r="C90" s="46">
        <v>143</v>
      </c>
      <c r="D90" s="782">
        <v>122</v>
      </c>
      <c r="E90" s="46">
        <v>2</v>
      </c>
      <c r="F90" s="785">
        <v>5039</v>
      </c>
    </row>
    <row r="91" spans="1:6" ht="14.25" customHeight="1">
      <c r="A91" s="778" t="s">
        <v>1693</v>
      </c>
      <c r="B91" s="781" t="s">
        <v>1724</v>
      </c>
      <c r="C91" s="46">
        <v>151</v>
      </c>
      <c r="D91" s="782">
        <v>130</v>
      </c>
      <c r="E91" s="46">
        <v>10</v>
      </c>
      <c r="F91" s="785">
        <v>6846</v>
      </c>
    </row>
    <row r="92" spans="1:6" ht="14.25" customHeight="1">
      <c r="A92" s="778"/>
      <c r="B92" s="781" t="s">
        <v>738</v>
      </c>
      <c r="C92" s="46">
        <v>140</v>
      </c>
      <c r="D92" s="782">
        <v>131</v>
      </c>
      <c r="E92" s="46">
        <v>4</v>
      </c>
      <c r="F92" s="786" t="s">
        <v>556</v>
      </c>
    </row>
    <row r="93" spans="1:6" ht="14.25" customHeight="1">
      <c r="A93" s="778"/>
      <c r="B93" s="781" t="s">
        <v>201</v>
      </c>
      <c r="C93" s="46">
        <v>150</v>
      </c>
      <c r="D93" s="782">
        <v>144</v>
      </c>
      <c r="E93" s="46">
        <v>7</v>
      </c>
      <c r="F93" s="786" t="s">
        <v>556</v>
      </c>
    </row>
    <row r="94" spans="1:6" ht="14.25" customHeight="1">
      <c r="A94" s="778"/>
      <c r="B94" s="781" t="s">
        <v>1725</v>
      </c>
      <c r="C94" s="46">
        <v>156</v>
      </c>
      <c r="D94" s="782">
        <v>145</v>
      </c>
      <c r="E94" s="46">
        <v>6</v>
      </c>
      <c r="F94" s="785">
        <v>6492</v>
      </c>
    </row>
    <row r="95" spans="1:6" ht="14.25" customHeight="1">
      <c r="A95" s="778"/>
      <c r="B95" s="781" t="s">
        <v>204</v>
      </c>
      <c r="C95" s="46">
        <v>139</v>
      </c>
      <c r="D95" s="782">
        <v>125</v>
      </c>
      <c r="E95" s="46">
        <v>3</v>
      </c>
      <c r="F95" s="786" t="s">
        <v>556</v>
      </c>
    </row>
    <row r="96" spans="1:6" ht="14.25" customHeight="1">
      <c r="A96" s="778" t="s">
        <v>1694</v>
      </c>
      <c r="B96" s="781" t="s">
        <v>812</v>
      </c>
      <c r="C96" s="46">
        <v>140</v>
      </c>
      <c r="D96" s="782">
        <v>130</v>
      </c>
      <c r="E96" s="46">
        <v>3</v>
      </c>
      <c r="F96" s="786" t="s">
        <v>556</v>
      </c>
    </row>
    <row r="97" spans="1:6" ht="14.25" customHeight="1">
      <c r="A97" s="778"/>
      <c r="B97" s="781" t="s">
        <v>206</v>
      </c>
      <c r="C97" s="46">
        <v>170</v>
      </c>
      <c r="D97" s="782">
        <v>156</v>
      </c>
      <c r="E97" s="46">
        <v>14</v>
      </c>
      <c r="F97" s="786" t="s">
        <v>556</v>
      </c>
    </row>
    <row r="98" spans="1:6" ht="14.25" customHeight="1">
      <c r="A98" s="778"/>
      <c r="B98" s="781" t="s">
        <v>1726</v>
      </c>
      <c r="C98" s="779">
        <v>146</v>
      </c>
      <c r="D98" s="784">
        <v>137</v>
      </c>
      <c r="E98" s="779">
        <v>5</v>
      </c>
      <c r="F98" s="786">
        <v>4934</v>
      </c>
    </row>
    <row r="100" spans="1:6" s="513" customFormat="1" ht="120" customHeight="1">
      <c r="A100" s="956" t="s">
        <v>1333</v>
      </c>
      <c r="B100" s="956"/>
      <c r="C100" s="956"/>
      <c r="D100" s="956"/>
      <c r="E100" s="956"/>
      <c r="F100" s="956"/>
    </row>
    <row r="101" spans="1:6" s="513" customFormat="1" ht="14.25" customHeight="1">
      <c r="A101" s="956" t="s">
        <v>541</v>
      </c>
      <c r="B101" s="956"/>
      <c r="C101" s="956"/>
      <c r="D101" s="956"/>
      <c r="E101" s="956"/>
      <c r="F101" s="956"/>
    </row>
    <row r="102" spans="1:6" s="384" customFormat="1" ht="109.5" customHeight="1">
      <c r="A102" s="953" t="s">
        <v>1334</v>
      </c>
      <c r="B102" s="953"/>
      <c r="C102" s="953"/>
      <c r="D102" s="953"/>
      <c r="E102" s="953"/>
      <c r="F102" s="953"/>
    </row>
    <row r="103" spans="1:6" s="384" customFormat="1" ht="14.25" customHeight="1">
      <c r="A103" s="953" t="s">
        <v>1801</v>
      </c>
      <c r="B103" s="953"/>
      <c r="C103" s="953"/>
      <c r="D103" s="953"/>
      <c r="E103" s="953"/>
      <c r="F103" s="953"/>
    </row>
  </sheetData>
  <autoFilter ref="A4:F98">
    <filterColumn colId="0" showButton="0"/>
    <filterColumn colId="2" showButton="0"/>
  </autoFilter>
  <customSheetViews>
    <customSheetView guid="{17A61E15-CB34-4E45-B54C-4890B27A542F}" showGridLines="0">
      <pane ySplit="6" topLeftCell="A7" activePane="bottomLeft" state="frozen"/>
      <selection pane="bottomLeft" activeCell="F17" sqref="F17"/>
      <pageMargins left="0.78740157480314965" right="0.78740157480314965" top="0.78740157480314965" bottom="0.59055118110236227" header="0.51181102362204722" footer="0.51181102362204722"/>
      <pageSetup paperSize="9" orientation="portrait" r:id="rId1"/>
      <headerFooter alignWithMargins="0"/>
    </customSheetView>
  </customSheetViews>
  <mergeCells count="9">
    <mergeCell ref="A100:F100"/>
    <mergeCell ref="A101:F101"/>
    <mergeCell ref="A102:F102"/>
    <mergeCell ref="A103:F103"/>
    <mergeCell ref="E4:E6"/>
    <mergeCell ref="A4:B6"/>
    <mergeCell ref="C4:D4"/>
    <mergeCell ref="C6:D6"/>
    <mergeCell ref="F4:F5"/>
  </mergeCells>
  <phoneticPr fontId="6" type="noConversion"/>
  <hyperlinks>
    <hyperlink ref="H1" location="'Spis tablic_Contents'!A1" display="&lt; POWRÓT"/>
    <hyperlink ref="H2" location="'Spis tablic_Contents'!A1" display="&lt; BACK"/>
  </hyperlinks>
  <pageMargins left="0.78740157480314965" right="0.78740157480314965" top="0.78740157480314965" bottom="0.59055118110236227" header="0.51181102362204722" footer="0.51181102362204722"/>
  <pageSetup paperSize="9" scale="82" fitToHeight="0" orientation="portrait" r:id="rId2"/>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GridLines="0" zoomScaleNormal="100" workbookViewId="0">
      <selection activeCell="I24" sqref="I24"/>
    </sheetView>
  </sheetViews>
  <sheetFormatPr defaultColWidth="9.140625" defaultRowHeight="11.25"/>
  <cols>
    <col min="1" max="1" width="30.5703125" style="385" customWidth="1"/>
    <col min="2" max="5" width="15.42578125" style="385" customWidth="1"/>
    <col min="6" max="6" width="30.5703125" style="385" customWidth="1"/>
    <col min="7" max="7" width="9.140625" style="385"/>
    <col min="8" max="8" width="10.5703125" style="385" customWidth="1"/>
    <col min="9" max="16384" width="9.140625" style="385"/>
  </cols>
  <sheetData>
    <row r="1" spans="1:9" ht="14.25" customHeight="1">
      <c r="A1" s="15" t="s">
        <v>1837</v>
      </c>
      <c r="B1" s="15"/>
      <c r="C1" s="15"/>
      <c r="D1" s="15"/>
      <c r="E1" s="15"/>
      <c r="F1" s="15"/>
      <c r="H1" s="17" t="s">
        <v>502</v>
      </c>
      <c r="I1" s="386"/>
    </row>
    <row r="2" spans="1:9" ht="14.25" customHeight="1">
      <c r="A2" s="792" t="s">
        <v>1838</v>
      </c>
      <c r="B2" s="16"/>
      <c r="C2" s="16"/>
      <c r="D2" s="16"/>
      <c r="E2" s="16"/>
      <c r="F2" s="16"/>
      <c r="H2" s="193" t="s">
        <v>503</v>
      </c>
    </row>
    <row r="3" spans="1:9" ht="6" customHeight="1">
      <c r="A3" s="14"/>
      <c r="B3" s="20"/>
      <c r="C3" s="20"/>
      <c r="D3" s="20"/>
      <c r="E3" s="20"/>
      <c r="F3" s="14"/>
    </row>
    <row r="4" spans="1:9" ht="84" customHeight="1">
      <c r="A4" s="942" t="s">
        <v>221</v>
      </c>
      <c r="B4" s="871" t="s">
        <v>1063</v>
      </c>
      <c r="C4" s="873" t="s">
        <v>1833</v>
      </c>
      <c r="D4" s="871" t="s">
        <v>1064</v>
      </c>
      <c r="E4" s="873" t="s">
        <v>1834</v>
      </c>
      <c r="F4" s="995" t="s">
        <v>222</v>
      </c>
    </row>
    <row r="5" spans="1:9" ht="27" customHeight="1">
      <c r="A5" s="944"/>
      <c r="B5" s="925" t="s">
        <v>948</v>
      </c>
      <c r="C5" s="925"/>
      <c r="D5" s="925"/>
      <c r="E5" s="926"/>
      <c r="F5" s="996"/>
    </row>
    <row r="6" spans="1:9" ht="14.25" customHeight="1">
      <c r="A6" s="191" t="s">
        <v>880</v>
      </c>
      <c r="B6" s="23">
        <v>0</v>
      </c>
      <c r="C6" s="23">
        <v>0</v>
      </c>
      <c r="D6" s="23">
        <v>0</v>
      </c>
      <c r="E6" s="23">
        <v>0</v>
      </c>
      <c r="F6" s="136" t="s">
        <v>879</v>
      </c>
    </row>
    <row r="7" spans="1:9" ht="14.25" customHeight="1">
      <c r="A7" s="68" t="s">
        <v>223</v>
      </c>
      <c r="B7" s="226">
        <v>33</v>
      </c>
      <c r="C7" s="23">
        <v>0</v>
      </c>
      <c r="D7" s="226">
        <v>33</v>
      </c>
      <c r="E7" s="23">
        <v>0</v>
      </c>
      <c r="F7" s="136" t="s">
        <v>224</v>
      </c>
    </row>
    <row r="8" spans="1:9" ht="14.25" customHeight="1">
      <c r="A8" s="68" t="s">
        <v>225</v>
      </c>
      <c r="B8" s="23">
        <v>0</v>
      </c>
      <c r="C8" s="23">
        <v>0</v>
      </c>
      <c r="D8" s="23">
        <v>0</v>
      </c>
      <c r="E8" s="23">
        <v>0</v>
      </c>
      <c r="F8" s="136" t="s">
        <v>226</v>
      </c>
    </row>
    <row r="9" spans="1:9" ht="14.25" customHeight="1">
      <c r="A9" s="68" t="s">
        <v>227</v>
      </c>
      <c r="B9" s="879">
        <v>0</v>
      </c>
      <c r="C9" s="23">
        <v>0</v>
      </c>
      <c r="D9" s="23">
        <v>0</v>
      </c>
      <c r="E9" s="23">
        <v>0</v>
      </c>
      <c r="F9" s="136" t="s">
        <v>228</v>
      </c>
    </row>
    <row r="10" spans="1:9" ht="14.25" customHeight="1">
      <c r="A10" s="68" t="s">
        <v>229</v>
      </c>
      <c r="B10" s="226">
        <v>0.1</v>
      </c>
      <c r="C10" s="23">
        <v>0</v>
      </c>
      <c r="D10" s="880">
        <v>6.0000000000000002E-5</v>
      </c>
      <c r="E10" s="23">
        <v>0</v>
      </c>
      <c r="F10" s="136" t="s">
        <v>30</v>
      </c>
    </row>
    <row r="11" spans="1:9" ht="14.25" customHeight="1">
      <c r="A11" s="68" t="s">
        <v>419</v>
      </c>
      <c r="B11" s="238">
        <v>0.1</v>
      </c>
      <c r="C11" s="23">
        <v>0</v>
      </c>
      <c r="D11" s="23">
        <v>0</v>
      </c>
      <c r="E11" s="23">
        <v>0</v>
      </c>
      <c r="F11" s="136" t="s">
        <v>236</v>
      </c>
    </row>
    <row r="12" spans="1:9" ht="14.25" customHeight="1">
      <c r="A12" s="68" t="s">
        <v>420</v>
      </c>
      <c r="B12" s="879">
        <v>0</v>
      </c>
      <c r="C12" s="23">
        <v>0</v>
      </c>
      <c r="D12" s="23">
        <v>0</v>
      </c>
      <c r="E12" s="23">
        <v>0</v>
      </c>
      <c r="F12" s="136" t="s">
        <v>421</v>
      </c>
    </row>
    <row r="13" spans="1:9" ht="14.25" customHeight="1">
      <c r="A13" s="123" t="s">
        <v>881</v>
      </c>
      <c r="B13" s="881"/>
      <c r="C13" s="23"/>
      <c r="D13" s="882"/>
      <c r="E13" s="23"/>
      <c r="F13" s="872" t="s">
        <v>871</v>
      </c>
    </row>
    <row r="14" spans="1:9" ht="14.25" customHeight="1">
      <c r="A14" s="125" t="s">
        <v>882</v>
      </c>
      <c r="B14" s="879">
        <v>0</v>
      </c>
      <c r="C14" s="23">
        <v>0</v>
      </c>
      <c r="D14" s="23">
        <v>0</v>
      </c>
      <c r="E14" s="23">
        <v>0</v>
      </c>
      <c r="F14" s="883" t="s">
        <v>883</v>
      </c>
    </row>
    <row r="15" spans="1:9" ht="14.25" customHeight="1">
      <c r="A15" s="125" t="s">
        <v>422</v>
      </c>
      <c r="B15" s="23">
        <v>0</v>
      </c>
      <c r="C15" s="23">
        <v>0</v>
      </c>
      <c r="D15" s="23">
        <v>0</v>
      </c>
      <c r="E15" s="23">
        <v>0</v>
      </c>
      <c r="F15" s="883" t="s">
        <v>423</v>
      </c>
    </row>
    <row r="16" spans="1:9" ht="14.25" customHeight="1">
      <c r="A16" s="125" t="s">
        <v>424</v>
      </c>
      <c r="B16" s="23">
        <v>0</v>
      </c>
      <c r="C16" s="23">
        <v>0</v>
      </c>
      <c r="D16" s="23">
        <v>0</v>
      </c>
      <c r="E16" s="23">
        <v>0</v>
      </c>
      <c r="F16" s="883" t="s">
        <v>425</v>
      </c>
    </row>
    <row r="17" spans="1:6" ht="14.25" customHeight="1">
      <c r="A17" s="125" t="s">
        <v>426</v>
      </c>
      <c r="B17" s="879">
        <v>0</v>
      </c>
      <c r="C17" s="23">
        <v>0</v>
      </c>
      <c r="D17" s="23">
        <v>0</v>
      </c>
      <c r="E17" s="23">
        <v>0</v>
      </c>
      <c r="F17" s="883" t="s">
        <v>427</v>
      </c>
    </row>
    <row r="18" spans="1:6" ht="14.25" customHeight="1">
      <c r="A18" s="125" t="s">
        <v>428</v>
      </c>
      <c r="B18" s="23">
        <v>0</v>
      </c>
      <c r="C18" s="23">
        <v>0</v>
      </c>
      <c r="D18" s="23">
        <v>0</v>
      </c>
      <c r="E18" s="23">
        <v>0</v>
      </c>
      <c r="F18" s="883" t="s">
        <v>429</v>
      </c>
    </row>
    <row r="19" spans="1:6" ht="14.25" customHeight="1">
      <c r="A19" s="68" t="s">
        <v>430</v>
      </c>
      <c r="B19" s="226">
        <v>672</v>
      </c>
      <c r="C19" s="23">
        <v>0</v>
      </c>
      <c r="D19" s="23">
        <v>0</v>
      </c>
      <c r="E19" s="23">
        <v>0</v>
      </c>
      <c r="F19" s="136" t="s">
        <v>431</v>
      </c>
    </row>
    <row r="20" spans="1:6" ht="14.25" customHeight="1">
      <c r="A20" s="68" t="s">
        <v>432</v>
      </c>
      <c r="B20" s="879">
        <v>0</v>
      </c>
      <c r="C20" s="23">
        <v>0</v>
      </c>
      <c r="D20" s="23">
        <v>0</v>
      </c>
      <c r="E20" s="23">
        <v>0</v>
      </c>
      <c r="F20" s="136" t="s">
        <v>433</v>
      </c>
    </row>
    <row r="21" spans="1:6" ht="6" customHeight="1">
      <c r="A21" s="31"/>
      <c r="B21" s="31"/>
      <c r="C21" s="31"/>
      <c r="D21" s="31"/>
      <c r="E21" s="31"/>
      <c r="F21" s="31"/>
    </row>
    <row r="22" spans="1:6" s="1089" customFormat="1" ht="14.25" customHeight="1">
      <c r="A22" s="1088" t="s">
        <v>2206</v>
      </c>
      <c r="B22" s="1088"/>
      <c r="C22" s="1088"/>
      <c r="D22" s="1088"/>
      <c r="E22" s="1088"/>
      <c r="F22" s="1088"/>
    </row>
    <row r="23" spans="1:6" s="1089" customFormat="1" ht="14.25" customHeight="1">
      <c r="A23" s="1088" t="s">
        <v>1835</v>
      </c>
      <c r="B23" s="1088"/>
      <c r="C23" s="1088"/>
      <c r="D23" s="1088"/>
      <c r="E23" s="1088"/>
      <c r="F23" s="1088"/>
    </row>
    <row r="24" spans="1:6" s="1091" customFormat="1" ht="14.25" customHeight="1">
      <c r="A24" s="1090" t="s">
        <v>1836</v>
      </c>
      <c r="B24" s="1090"/>
      <c r="C24" s="1090"/>
      <c r="D24" s="1090"/>
      <c r="E24" s="1090"/>
      <c r="F24" s="1090"/>
    </row>
    <row r="25" spans="1:6" s="1091" customFormat="1" ht="14.25" customHeight="1">
      <c r="A25" s="1090" t="s">
        <v>2207</v>
      </c>
      <c r="B25" s="1090"/>
      <c r="C25" s="1090"/>
      <c r="D25" s="1090"/>
      <c r="E25" s="1090"/>
      <c r="F25" s="1090"/>
    </row>
    <row r="26" spans="1:6" ht="12">
      <c r="A26" s="31"/>
      <c r="B26" s="31"/>
      <c r="C26" s="31"/>
      <c r="D26" s="31"/>
      <c r="E26" s="31"/>
      <c r="F26" s="31"/>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3:F23"/>
    <mergeCell ref="A24:F24"/>
    <mergeCell ref="A25:F25"/>
    <mergeCell ref="A4:A5"/>
    <mergeCell ref="B5:E5"/>
    <mergeCell ref="F4:F5"/>
    <mergeCell ref="A22:F22"/>
  </mergeCells>
  <phoneticPr fontId="6"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landscape" r:id="rId2"/>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
  <sheetViews>
    <sheetView showGridLines="0" workbookViewId="0">
      <selection activeCell="I19" sqref="I19"/>
    </sheetView>
  </sheetViews>
  <sheetFormatPr defaultColWidth="9.140625" defaultRowHeight="12"/>
  <cols>
    <col min="1" max="1" width="47.5703125" style="516" customWidth="1"/>
    <col min="2" max="3" width="13.7109375" style="516" customWidth="1"/>
    <col min="4" max="5" width="13.7109375" style="1" customWidth="1"/>
    <col min="6" max="6" width="6.7109375" style="1" customWidth="1"/>
    <col min="7" max="7" width="12" style="516" customWidth="1"/>
    <col min="8" max="16384" width="9.140625" style="516"/>
  </cols>
  <sheetData>
    <row r="1" spans="1:7" ht="14.25" customHeight="1">
      <c r="A1" s="345" t="s">
        <v>1264</v>
      </c>
      <c r="B1" s="345"/>
      <c r="C1" s="345"/>
      <c r="D1" s="345"/>
      <c r="G1" s="17" t="s">
        <v>502</v>
      </c>
    </row>
    <row r="2" spans="1:7" ht="14.25" customHeight="1">
      <c r="A2" s="517" t="s">
        <v>1203</v>
      </c>
      <c r="B2" s="517"/>
      <c r="C2" s="517"/>
      <c r="D2" s="439"/>
      <c r="G2" s="193" t="s">
        <v>503</v>
      </c>
    </row>
    <row r="3" spans="1:7" ht="6" customHeight="1">
      <c r="G3" s="385"/>
    </row>
    <row r="4" spans="1:7" ht="21" customHeight="1">
      <c r="A4" s="672"/>
      <c r="B4" s="1053" t="s">
        <v>1198</v>
      </c>
      <c r="C4" s="1054"/>
      <c r="D4" s="1054"/>
      <c r="E4" s="1054"/>
      <c r="G4" s="385"/>
    </row>
    <row r="5" spans="1:7" s="518" customFormat="1" ht="21.75" customHeight="1">
      <c r="A5" s="1051" t="s">
        <v>1335</v>
      </c>
      <c r="B5" s="1055" t="s">
        <v>1201</v>
      </c>
      <c r="C5" s="1056"/>
      <c r="D5" s="1056"/>
      <c r="E5" s="1056"/>
      <c r="F5" s="853"/>
    </row>
    <row r="6" spans="1:7" s="518" customFormat="1" ht="23.25" customHeight="1">
      <c r="A6" s="1052"/>
      <c r="B6" s="525">
        <v>2010</v>
      </c>
      <c r="C6" s="526">
        <v>2015</v>
      </c>
      <c r="D6" s="842">
        <v>2019</v>
      </c>
      <c r="E6" s="842">
        <v>2020</v>
      </c>
      <c r="F6" s="853"/>
    </row>
    <row r="7" spans="1:7" s="1085" customFormat="1" ht="14.25" customHeight="1">
      <c r="A7" s="1081" t="s">
        <v>1200</v>
      </c>
      <c r="B7" s="1082">
        <v>28</v>
      </c>
      <c r="C7" s="1082">
        <v>23</v>
      </c>
      <c r="D7" s="1083">
        <v>21</v>
      </c>
      <c r="E7" s="1083">
        <v>19</v>
      </c>
      <c r="F7" s="1084"/>
    </row>
    <row r="8" spans="1:7" s="1085" customFormat="1" ht="14.25" customHeight="1">
      <c r="A8" s="519" t="s">
        <v>1202</v>
      </c>
      <c r="B8" s="1086"/>
      <c r="C8" s="1086"/>
      <c r="D8" s="1087"/>
      <c r="E8" s="1087"/>
      <c r="F8" s="1084"/>
    </row>
    <row r="9" spans="1:7" s="518" customFormat="1" ht="22.5" customHeight="1">
      <c r="A9" s="520" t="s">
        <v>176</v>
      </c>
      <c r="B9" s="523"/>
      <c r="C9" s="523"/>
      <c r="D9" s="854"/>
      <c r="E9" s="854"/>
      <c r="F9" s="853"/>
    </row>
    <row r="10" spans="1:7" ht="14.25" customHeight="1">
      <c r="A10" s="521" t="s">
        <v>1080</v>
      </c>
      <c r="B10" s="524">
        <v>31.9</v>
      </c>
      <c r="C10" s="522">
        <v>25</v>
      </c>
      <c r="D10" s="855">
        <v>19</v>
      </c>
      <c r="E10" s="855">
        <v>17</v>
      </c>
    </row>
    <row r="11" spans="1:7" ht="14.25" customHeight="1">
      <c r="A11" s="521" t="s">
        <v>1199</v>
      </c>
      <c r="B11" s="524">
        <v>30.8</v>
      </c>
      <c r="C11" s="522">
        <v>25</v>
      </c>
      <c r="D11" s="855">
        <v>22</v>
      </c>
      <c r="E11" s="852" t="s">
        <v>556</v>
      </c>
      <c r="F11" s="31"/>
    </row>
    <row r="12" spans="1:7" ht="14.25" customHeight="1">
      <c r="A12" s="521" t="s">
        <v>212</v>
      </c>
      <c r="B12" s="524">
        <v>27.9</v>
      </c>
      <c r="C12" s="522">
        <v>22</v>
      </c>
      <c r="D12" s="855">
        <v>19</v>
      </c>
      <c r="E12" s="855">
        <v>18</v>
      </c>
    </row>
    <row r="13" spans="1:7" ht="14.25" customHeight="1">
      <c r="A13" s="520" t="s">
        <v>177</v>
      </c>
      <c r="B13" s="524"/>
      <c r="C13" s="522"/>
      <c r="D13" s="855"/>
      <c r="E13" s="855"/>
    </row>
    <row r="14" spans="1:7" ht="14.25" customHeight="1">
      <c r="A14" s="521" t="s">
        <v>1072</v>
      </c>
      <c r="B14" s="524">
        <v>19.899999999999999</v>
      </c>
      <c r="C14" s="522">
        <v>18</v>
      </c>
      <c r="D14" s="855">
        <v>16</v>
      </c>
      <c r="E14" s="855">
        <v>15</v>
      </c>
    </row>
    <row r="15" spans="1:7" ht="14.25" customHeight="1">
      <c r="A15" s="521" t="s">
        <v>720</v>
      </c>
      <c r="B15" s="524">
        <v>22.9</v>
      </c>
      <c r="C15" s="522">
        <v>19</v>
      </c>
      <c r="D15" s="855">
        <v>18</v>
      </c>
      <c r="E15" s="855">
        <v>16</v>
      </c>
    </row>
    <row r="16" spans="1:7" ht="14.25" customHeight="1">
      <c r="A16" s="521" t="s">
        <v>798</v>
      </c>
      <c r="B16" s="524">
        <v>21.5</v>
      </c>
      <c r="C16" s="522">
        <v>19</v>
      </c>
      <c r="D16" s="855">
        <v>20</v>
      </c>
      <c r="E16" s="855">
        <v>19</v>
      </c>
    </row>
    <row r="17" spans="1:5" ht="14.25" customHeight="1">
      <c r="A17" s="520" t="s">
        <v>178</v>
      </c>
      <c r="B17" s="524"/>
      <c r="C17" s="522"/>
      <c r="D17" s="855"/>
      <c r="E17" s="855"/>
    </row>
    <row r="18" spans="1:5" ht="14.25" customHeight="1">
      <c r="A18" s="521" t="s">
        <v>87</v>
      </c>
      <c r="B18" s="524">
        <v>25.1</v>
      </c>
      <c r="C18" s="522">
        <v>22</v>
      </c>
      <c r="D18" s="855">
        <v>19</v>
      </c>
      <c r="E18" s="855">
        <v>17</v>
      </c>
    </row>
    <row r="19" spans="1:5" ht="14.25" customHeight="1">
      <c r="A19" s="520" t="s">
        <v>179</v>
      </c>
      <c r="B19" s="524"/>
      <c r="C19" s="522"/>
      <c r="D19" s="855"/>
      <c r="E19" s="855"/>
    </row>
    <row r="20" spans="1:5" ht="14.25" customHeight="1">
      <c r="A20" s="521" t="s">
        <v>804</v>
      </c>
      <c r="B20" s="524">
        <v>18.8</v>
      </c>
      <c r="C20" s="522">
        <v>16</v>
      </c>
      <c r="D20" s="855">
        <v>17</v>
      </c>
      <c r="E20" s="855">
        <v>15</v>
      </c>
    </row>
    <row r="21" spans="1:5" ht="14.25" customHeight="1">
      <c r="A21" s="521" t="s">
        <v>208</v>
      </c>
      <c r="B21" s="524">
        <v>25.5</v>
      </c>
      <c r="C21" s="522">
        <v>20</v>
      </c>
      <c r="D21" s="855">
        <v>17</v>
      </c>
      <c r="E21" s="855">
        <v>14</v>
      </c>
    </row>
    <row r="22" spans="1:5" ht="14.25" customHeight="1">
      <c r="A22" s="520" t="s">
        <v>180</v>
      </c>
      <c r="B22" s="524"/>
      <c r="C22" s="522"/>
      <c r="D22" s="855"/>
      <c r="E22" s="855"/>
    </row>
    <row r="23" spans="1:5" ht="14.25" customHeight="1">
      <c r="A23" s="521" t="s">
        <v>1075</v>
      </c>
      <c r="B23" s="524">
        <v>22.9</v>
      </c>
      <c r="C23" s="522">
        <v>23</v>
      </c>
      <c r="D23" s="855">
        <v>21</v>
      </c>
      <c r="E23" s="855">
        <v>19</v>
      </c>
    </row>
    <row r="24" spans="1:5" ht="14.25" customHeight="1">
      <c r="A24" s="520" t="s">
        <v>181</v>
      </c>
      <c r="B24" s="524"/>
      <c r="C24" s="522"/>
      <c r="D24" s="855"/>
      <c r="E24" s="855"/>
    </row>
    <row r="25" spans="1:5" ht="14.25" customHeight="1">
      <c r="A25" s="521" t="s">
        <v>1074</v>
      </c>
      <c r="B25" s="524">
        <v>35.6</v>
      </c>
      <c r="C25" s="522">
        <v>33</v>
      </c>
      <c r="D25" s="855">
        <v>29</v>
      </c>
      <c r="E25" s="855">
        <v>25</v>
      </c>
    </row>
    <row r="26" spans="1:5" ht="14.25" customHeight="1">
      <c r="A26" s="521" t="s">
        <v>598</v>
      </c>
      <c r="B26" s="524">
        <v>32.299999999999997</v>
      </c>
      <c r="C26" s="522">
        <v>26</v>
      </c>
      <c r="D26" s="855">
        <v>24</v>
      </c>
      <c r="E26" s="855">
        <v>21</v>
      </c>
    </row>
    <row r="27" spans="1:5" ht="14.25" customHeight="1">
      <c r="A27" s="520" t="s">
        <v>182</v>
      </c>
      <c r="B27" s="524"/>
      <c r="C27" s="522"/>
      <c r="D27" s="855"/>
      <c r="E27" s="855"/>
    </row>
    <row r="28" spans="1:5" ht="14.25" customHeight="1">
      <c r="A28" s="521" t="s">
        <v>1079</v>
      </c>
      <c r="B28" s="524">
        <v>29.4</v>
      </c>
      <c r="C28" s="522">
        <v>23</v>
      </c>
      <c r="D28" s="855">
        <v>19</v>
      </c>
      <c r="E28" s="855">
        <v>17</v>
      </c>
    </row>
    <row r="29" spans="1:5" ht="14.25" customHeight="1">
      <c r="A29" s="521" t="s">
        <v>202</v>
      </c>
      <c r="B29" s="524">
        <v>27.9</v>
      </c>
      <c r="C29" s="522">
        <v>23</v>
      </c>
      <c r="D29" s="855">
        <v>21</v>
      </c>
      <c r="E29" s="855">
        <v>19</v>
      </c>
    </row>
    <row r="30" spans="1:5" ht="14.25" customHeight="1">
      <c r="A30" s="521" t="s">
        <v>725</v>
      </c>
      <c r="B30" s="524">
        <v>25.8</v>
      </c>
      <c r="C30" s="522">
        <v>25</v>
      </c>
      <c r="D30" s="855">
        <v>23</v>
      </c>
      <c r="E30" s="855">
        <v>21</v>
      </c>
    </row>
    <row r="31" spans="1:5" ht="14.25" customHeight="1">
      <c r="A31" s="520" t="s">
        <v>183</v>
      </c>
      <c r="B31" s="524"/>
      <c r="C31" s="522"/>
      <c r="D31" s="855"/>
      <c r="E31" s="855"/>
    </row>
    <row r="32" spans="1:5" ht="14.25" customHeight="1">
      <c r="A32" s="521" t="s">
        <v>726</v>
      </c>
      <c r="B32" s="524">
        <v>26.7</v>
      </c>
      <c r="C32" s="522">
        <v>22</v>
      </c>
      <c r="D32" s="855">
        <v>21</v>
      </c>
      <c r="E32" s="855">
        <v>19</v>
      </c>
    </row>
    <row r="33" spans="1:5" ht="14.25" customHeight="1">
      <c r="A33" s="520" t="s">
        <v>184</v>
      </c>
      <c r="B33" s="524"/>
      <c r="C33" s="522"/>
      <c r="D33" s="855"/>
      <c r="E33" s="855"/>
    </row>
    <row r="34" spans="1:5" ht="14.25" customHeight="1">
      <c r="A34" s="521" t="s">
        <v>209</v>
      </c>
      <c r="B34" s="524">
        <v>27.9</v>
      </c>
      <c r="C34" s="522">
        <v>24</v>
      </c>
      <c r="D34" s="855">
        <v>21</v>
      </c>
      <c r="E34" s="855">
        <v>18</v>
      </c>
    </row>
    <row r="35" spans="1:5" ht="14.25" customHeight="1">
      <c r="A35" s="520" t="s">
        <v>185</v>
      </c>
      <c r="B35" s="524"/>
      <c r="C35" s="522"/>
      <c r="D35" s="855"/>
      <c r="E35" s="855"/>
    </row>
    <row r="36" spans="1:5" ht="14.25" customHeight="1">
      <c r="A36" s="521" t="s">
        <v>1071</v>
      </c>
      <c r="B36" s="524">
        <v>23.7</v>
      </c>
      <c r="C36" s="522">
        <v>21</v>
      </c>
      <c r="D36" s="855">
        <v>17</v>
      </c>
      <c r="E36" s="855">
        <v>17</v>
      </c>
    </row>
    <row r="37" spans="1:5" ht="14.25" customHeight="1">
      <c r="A37" s="520" t="s">
        <v>186</v>
      </c>
      <c r="B37" s="524"/>
      <c r="C37" s="522"/>
      <c r="D37" s="855"/>
      <c r="E37" s="855"/>
    </row>
    <row r="38" spans="1:5" ht="14.25" customHeight="1">
      <c r="A38" s="521" t="s">
        <v>1078</v>
      </c>
      <c r="B38" s="524">
        <v>20</v>
      </c>
      <c r="C38" s="522">
        <v>15</v>
      </c>
      <c r="D38" s="855">
        <v>14</v>
      </c>
      <c r="E38" s="855">
        <v>13</v>
      </c>
    </row>
    <row r="39" spans="1:5" ht="14.25" customHeight="1">
      <c r="A39" s="520" t="s">
        <v>187</v>
      </c>
      <c r="B39" s="524"/>
      <c r="C39" s="522"/>
      <c r="D39" s="855"/>
      <c r="E39" s="855"/>
    </row>
    <row r="40" spans="1:5" ht="14.25" customHeight="1">
      <c r="A40" s="521" t="s">
        <v>1073</v>
      </c>
      <c r="B40" s="524">
        <v>42.5</v>
      </c>
      <c r="C40" s="522">
        <v>32</v>
      </c>
      <c r="D40" s="855">
        <v>29</v>
      </c>
      <c r="E40" s="855">
        <v>26</v>
      </c>
    </row>
    <row r="41" spans="1:5" ht="14.25" customHeight="1">
      <c r="A41" s="521" t="s">
        <v>1076</v>
      </c>
      <c r="B41" s="524">
        <v>44.3</v>
      </c>
      <c r="C41" s="522">
        <v>29</v>
      </c>
      <c r="D41" s="855">
        <v>28</v>
      </c>
      <c r="E41" s="855">
        <v>26</v>
      </c>
    </row>
    <row r="42" spans="1:5" ht="14.25" customHeight="1">
      <c r="A42" s="521" t="s">
        <v>213</v>
      </c>
      <c r="B42" s="524">
        <v>42.3</v>
      </c>
      <c r="C42" s="522">
        <v>29</v>
      </c>
      <c r="D42" s="855">
        <v>27</v>
      </c>
      <c r="E42" s="855">
        <v>24</v>
      </c>
    </row>
    <row r="43" spans="1:5" ht="14.25" customHeight="1">
      <c r="A43" s="521" t="s">
        <v>803</v>
      </c>
      <c r="B43" s="524">
        <v>40.9</v>
      </c>
      <c r="C43" s="522">
        <v>28</v>
      </c>
      <c r="D43" s="855">
        <v>25</v>
      </c>
      <c r="E43" s="855">
        <v>22</v>
      </c>
    </row>
    <row r="44" spans="1:5" ht="14.25" customHeight="1">
      <c r="A44" s="520" t="s">
        <v>188</v>
      </c>
      <c r="B44" s="524"/>
      <c r="C44" s="522"/>
      <c r="D44" s="855"/>
      <c r="E44" s="855"/>
    </row>
    <row r="45" spans="1:5" ht="14.25" customHeight="1">
      <c r="A45" s="521" t="s">
        <v>211</v>
      </c>
      <c r="B45" s="524">
        <v>31.2</v>
      </c>
      <c r="C45" s="522">
        <v>27</v>
      </c>
      <c r="D45" s="855">
        <v>17</v>
      </c>
      <c r="E45" s="855">
        <v>17</v>
      </c>
    </row>
    <row r="46" spans="1:5" ht="14.25" customHeight="1">
      <c r="A46" s="520" t="s">
        <v>189</v>
      </c>
      <c r="B46" s="524"/>
      <c r="C46" s="522"/>
      <c r="D46" s="855"/>
      <c r="E46" s="855"/>
    </row>
    <row r="47" spans="1:5" ht="14.25" customHeight="1">
      <c r="A47" s="521" t="s">
        <v>210</v>
      </c>
      <c r="B47" s="524">
        <v>18.399999999999999</v>
      </c>
      <c r="C47" s="522">
        <v>16</v>
      </c>
      <c r="D47" s="855">
        <v>17</v>
      </c>
      <c r="E47" s="855">
        <v>15</v>
      </c>
    </row>
    <row r="48" spans="1:5" ht="14.25" customHeight="1">
      <c r="A48" s="521" t="s">
        <v>736</v>
      </c>
      <c r="B48" s="524">
        <v>22.7</v>
      </c>
      <c r="C48" s="522">
        <v>16</v>
      </c>
      <c r="D48" s="855">
        <v>17</v>
      </c>
      <c r="E48" s="855">
        <v>16</v>
      </c>
    </row>
    <row r="49" spans="1:5" ht="14.25" customHeight="1">
      <c r="A49" s="520" t="s">
        <v>190</v>
      </c>
      <c r="B49" s="524"/>
      <c r="C49" s="522"/>
      <c r="D49" s="855"/>
      <c r="E49" s="855"/>
    </row>
    <row r="50" spans="1:5" ht="14.25" customHeight="1">
      <c r="A50" s="521" t="s">
        <v>492</v>
      </c>
      <c r="B50" s="524">
        <v>24.7</v>
      </c>
      <c r="C50" s="522">
        <v>25</v>
      </c>
      <c r="D50" s="855">
        <v>21</v>
      </c>
      <c r="E50" s="855">
        <v>19</v>
      </c>
    </row>
    <row r="51" spans="1:5" ht="14.25" customHeight="1">
      <c r="A51" s="521" t="s">
        <v>738</v>
      </c>
      <c r="B51" s="524">
        <v>29</v>
      </c>
      <c r="C51" s="522">
        <v>28</v>
      </c>
      <c r="D51" s="855">
        <v>23</v>
      </c>
      <c r="E51" s="855">
        <v>21</v>
      </c>
    </row>
    <row r="52" spans="1:5" ht="14.25" customHeight="1">
      <c r="A52" s="520" t="s">
        <v>191</v>
      </c>
      <c r="B52" s="524"/>
      <c r="C52" s="522"/>
      <c r="D52" s="855"/>
      <c r="E52" s="855"/>
    </row>
    <row r="53" spans="1:5" ht="14.25" customHeight="1">
      <c r="A53" s="521" t="s">
        <v>1077</v>
      </c>
      <c r="B53" s="524">
        <v>17.100000000000001</v>
      </c>
      <c r="C53" s="522">
        <v>16</v>
      </c>
      <c r="D53" s="855">
        <v>16</v>
      </c>
      <c r="E53" s="855">
        <v>15</v>
      </c>
    </row>
    <row r="54" spans="1:5" ht="14.25" customHeight="1">
      <c r="A54" s="521" t="s">
        <v>812</v>
      </c>
      <c r="B54" s="524">
        <v>15.3</v>
      </c>
      <c r="C54" s="522">
        <v>14</v>
      </c>
      <c r="D54" s="855">
        <v>15</v>
      </c>
      <c r="E54" s="855">
        <v>14</v>
      </c>
    </row>
    <row r="55" spans="1:5" ht="6" customHeight="1"/>
    <row r="56" spans="1:5" ht="39.75" customHeight="1">
      <c r="A56" s="1057" t="s">
        <v>1793</v>
      </c>
      <c r="B56" s="1057"/>
      <c r="C56" s="1057"/>
      <c r="D56" s="1057"/>
      <c r="E56" s="1057"/>
    </row>
    <row r="57" spans="1:5" ht="14.25" customHeight="1">
      <c r="A57" s="1057" t="s">
        <v>1204</v>
      </c>
      <c r="B57" s="1057"/>
      <c r="C57" s="1057"/>
      <c r="D57" s="1057"/>
      <c r="E57" s="1057"/>
    </row>
    <row r="58" spans="1:5" ht="39.75" customHeight="1">
      <c r="A58" s="1050" t="s">
        <v>1794</v>
      </c>
      <c r="B58" s="1050"/>
      <c r="C58" s="1050"/>
      <c r="D58" s="1050"/>
      <c r="E58" s="1050"/>
    </row>
    <row r="59" spans="1:5" ht="14.25" customHeight="1">
      <c r="A59" s="1050" t="s">
        <v>1801</v>
      </c>
      <c r="B59" s="1050"/>
      <c r="C59" s="1050"/>
      <c r="D59" s="1050"/>
      <c r="E59" s="1050"/>
    </row>
  </sheetData>
  <mergeCells count="7">
    <mergeCell ref="A59:E59"/>
    <mergeCell ref="A5:A6"/>
    <mergeCell ref="B4:E4"/>
    <mergeCell ref="B5:E5"/>
    <mergeCell ref="A56:E56"/>
    <mergeCell ref="A57:E57"/>
    <mergeCell ref="A58:E58"/>
  </mergeCells>
  <hyperlinks>
    <hyperlink ref="G1" location="'Spis tablic_Contents'!A1" display="&lt; POWRÓT"/>
    <hyperlink ref="G2" location="'Spis tablic_Contents'!A1" display="&lt; BACK"/>
  </hyperlinks>
  <pageMargins left="0.7" right="0.7" top="0.75" bottom="0.75" header="0.3" footer="0.3"/>
  <pageSetup paperSize="9" scale="83"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election activeCell="N10" sqref="N10"/>
    </sheetView>
  </sheetViews>
  <sheetFormatPr defaultColWidth="9.140625" defaultRowHeight="12"/>
  <cols>
    <col min="1" max="1" width="29.5703125" style="9" customWidth="1"/>
    <col min="2" max="9" width="13.42578125" style="9" customWidth="1"/>
    <col min="10" max="10" width="9.140625" style="9"/>
    <col min="11" max="11" width="10.42578125" style="9" customWidth="1"/>
    <col min="12" max="16384" width="9.140625" style="9"/>
  </cols>
  <sheetData>
    <row r="1" spans="1:12" ht="14.25" customHeight="1">
      <c r="A1" s="345" t="s">
        <v>1806</v>
      </c>
      <c r="B1" s="15"/>
      <c r="C1" s="15"/>
      <c r="D1" s="15"/>
      <c r="E1" s="15"/>
      <c r="F1" s="15"/>
      <c r="G1" s="15"/>
      <c r="H1" s="15"/>
      <c r="I1" s="15"/>
      <c r="K1" s="17" t="s">
        <v>502</v>
      </c>
      <c r="L1" s="10"/>
    </row>
    <row r="2" spans="1:12" ht="14.25" customHeight="1">
      <c r="A2" s="438" t="s">
        <v>1807</v>
      </c>
      <c r="B2" s="16"/>
      <c r="C2" s="16"/>
      <c r="D2" s="16"/>
      <c r="E2" s="16"/>
      <c r="F2" s="16"/>
      <c r="G2" s="16"/>
      <c r="H2" s="16"/>
      <c r="I2" s="16"/>
      <c r="K2" s="193" t="s">
        <v>503</v>
      </c>
      <c r="L2" s="10"/>
    </row>
    <row r="3" spans="1:12" ht="6" customHeight="1">
      <c r="A3" s="26"/>
      <c r="B3" s="20"/>
      <c r="C3" s="20"/>
      <c r="D3" s="20"/>
      <c r="E3" s="20"/>
      <c r="F3" s="20"/>
      <c r="G3" s="20"/>
      <c r="H3" s="20"/>
      <c r="I3" s="20"/>
      <c r="K3" s="3"/>
      <c r="L3" s="10"/>
    </row>
    <row r="4" spans="1:12" ht="41.25" customHeight="1">
      <c r="A4" s="942" t="s">
        <v>1084</v>
      </c>
      <c r="B4" s="1058" t="s">
        <v>1107</v>
      </c>
      <c r="C4" s="1058"/>
      <c r="D4" s="1058"/>
      <c r="E4" s="1058"/>
      <c r="F4" s="1058" t="s">
        <v>1108</v>
      </c>
      <c r="G4" s="1058"/>
      <c r="H4" s="1058"/>
      <c r="I4" s="924"/>
    </row>
    <row r="5" spans="1:12" ht="96" customHeight="1">
      <c r="A5" s="943"/>
      <c r="B5" s="945" t="s">
        <v>1065</v>
      </c>
      <c r="C5" s="1058" t="s">
        <v>1066</v>
      </c>
      <c r="D5" s="1058"/>
      <c r="E5" s="1058"/>
      <c r="F5" s="945" t="s">
        <v>1065</v>
      </c>
      <c r="G5" s="1058" t="s">
        <v>1067</v>
      </c>
      <c r="H5" s="1058"/>
      <c r="I5" s="947"/>
    </row>
    <row r="6" spans="1:12" ht="33.75" customHeight="1">
      <c r="A6" s="944"/>
      <c r="B6" s="1013"/>
      <c r="C6" s="410" t="s">
        <v>1068</v>
      </c>
      <c r="D6" s="410" t="s">
        <v>1069</v>
      </c>
      <c r="E6" s="410" t="s">
        <v>1070</v>
      </c>
      <c r="F6" s="1013"/>
      <c r="G6" s="410" t="s">
        <v>1068</v>
      </c>
      <c r="H6" s="410" t="s">
        <v>1069</v>
      </c>
      <c r="I6" s="408" t="s">
        <v>1070</v>
      </c>
    </row>
    <row r="7" spans="1:12" ht="14.25" customHeight="1">
      <c r="A7" s="191" t="s">
        <v>1071</v>
      </c>
      <c r="B7" s="618">
        <v>2</v>
      </c>
      <c r="C7" s="619">
        <v>13.5</v>
      </c>
      <c r="D7" s="619">
        <v>14.2</v>
      </c>
      <c r="E7" s="619">
        <v>15</v>
      </c>
      <c r="F7" s="618">
        <v>2</v>
      </c>
      <c r="G7" s="619">
        <v>19.8</v>
      </c>
      <c r="H7" s="619">
        <v>20.7</v>
      </c>
      <c r="I7" s="620">
        <v>21.5</v>
      </c>
    </row>
    <row r="8" spans="1:12" ht="14.25" customHeight="1">
      <c r="A8" s="68" t="s">
        <v>1072</v>
      </c>
      <c r="B8" s="618">
        <v>1</v>
      </c>
      <c r="C8" s="619">
        <v>12.1</v>
      </c>
      <c r="D8" s="619">
        <v>12.1</v>
      </c>
      <c r="E8" s="619">
        <v>12.1</v>
      </c>
      <c r="F8" s="618">
        <v>2</v>
      </c>
      <c r="G8" s="619">
        <v>24.5</v>
      </c>
      <c r="H8" s="619">
        <v>24.8</v>
      </c>
      <c r="I8" s="620">
        <v>25.2</v>
      </c>
    </row>
    <row r="9" spans="1:12" ht="14.25" customHeight="1">
      <c r="A9" s="68" t="s">
        <v>1073</v>
      </c>
      <c r="B9" s="618">
        <v>3</v>
      </c>
      <c r="C9" s="619">
        <v>20.2</v>
      </c>
      <c r="D9" s="619">
        <v>21.9</v>
      </c>
      <c r="E9" s="619">
        <v>23.4</v>
      </c>
      <c r="F9" s="618">
        <v>7</v>
      </c>
      <c r="G9" s="619">
        <v>26.3</v>
      </c>
      <c r="H9" s="619">
        <v>29.1</v>
      </c>
      <c r="I9" s="620">
        <v>34.299999999999997</v>
      </c>
    </row>
    <row r="10" spans="1:12" ht="14.25" customHeight="1">
      <c r="A10" s="68" t="s">
        <v>1074</v>
      </c>
      <c r="B10" s="618">
        <v>3</v>
      </c>
      <c r="C10" s="619">
        <v>20.7</v>
      </c>
      <c r="D10" s="619">
        <v>21.8</v>
      </c>
      <c r="E10" s="619">
        <v>23.9</v>
      </c>
      <c r="F10" s="618">
        <v>8</v>
      </c>
      <c r="G10" s="619">
        <v>25.9</v>
      </c>
      <c r="H10" s="619">
        <v>29.3</v>
      </c>
      <c r="I10" s="620">
        <v>37.9</v>
      </c>
    </row>
    <row r="11" spans="1:12" ht="14.25" customHeight="1">
      <c r="A11" s="68" t="s">
        <v>87</v>
      </c>
      <c r="B11" s="618">
        <v>2</v>
      </c>
      <c r="C11" s="619">
        <v>15.2</v>
      </c>
      <c r="D11" s="619">
        <v>16.899999999999999</v>
      </c>
      <c r="E11" s="619">
        <v>18.7</v>
      </c>
      <c r="F11" s="618">
        <v>2</v>
      </c>
      <c r="G11" s="619">
        <v>21</v>
      </c>
      <c r="H11" s="619">
        <v>21.7</v>
      </c>
      <c r="I11" s="620">
        <v>22.3</v>
      </c>
    </row>
    <row r="12" spans="1:12" ht="14.25" customHeight="1">
      <c r="A12" s="68" t="s">
        <v>1075</v>
      </c>
      <c r="B12" s="618">
        <v>3</v>
      </c>
      <c r="C12" s="619">
        <v>15.6</v>
      </c>
      <c r="D12" s="619">
        <v>19.399999999999999</v>
      </c>
      <c r="E12" s="619">
        <v>23.3</v>
      </c>
      <c r="F12" s="618">
        <v>8</v>
      </c>
      <c r="G12" s="619">
        <v>21.5</v>
      </c>
      <c r="H12" s="619">
        <v>29</v>
      </c>
      <c r="I12" s="620">
        <v>32.6</v>
      </c>
    </row>
    <row r="13" spans="1:12" ht="14.25" customHeight="1">
      <c r="A13" s="68" t="s">
        <v>492</v>
      </c>
      <c r="B13" s="618">
        <v>1</v>
      </c>
      <c r="C13" s="619">
        <v>16.100000000000001</v>
      </c>
      <c r="D13" s="619">
        <v>16.100000000000001</v>
      </c>
      <c r="E13" s="619">
        <v>16.100000000000001</v>
      </c>
      <c r="F13" s="618">
        <v>4</v>
      </c>
      <c r="G13" s="619">
        <v>20.8</v>
      </c>
      <c r="H13" s="619">
        <v>22.9</v>
      </c>
      <c r="I13" s="620">
        <v>23.7</v>
      </c>
    </row>
    <row r="14" spans="1:12" ht="14.25" customHeight="1">
      <c r="A14" s="68" t="s">
        <v>1076</v>
      </c>
      <c r="B14" s="618">
        <v>1</v>
      </c>
      <c r="C14" s="619">
        <v>22.1</v>
      </c>
      <c r="D14" s="619">
        <v>22.1</v>
      </c>
      <c r="E14" s="619">
        <v>22.1</v>
      </c>
      <c r="F14" s="618">
        <v>2</v>
      </c>
      <c r="G14" s="619">
        <v>29.8</v>
      </c>
      <c r="H14" s="619">
        <v>31.2</v>
      </c>
      <c r="I14" s="620">
        <v>32.6</v>
      </c>
    </row>
    <row r="15" spans="1:12" ht="14.25" customHeight="1">
      <c r="A15" s="68" t="s">
        <v>1077</v>
      </c>
      <c r="B15" s="618">
        <v>2</v>
      </c>
      <c r="C15" s="619">
        <v>11.4</v>
      </c>
      <c r="D15" s="619">
        <v>12.9</v>
      </c>
      <c r="E15" s="619">
        <v>14.4</v>
      </c>
      <c r="F15" s="618">
        <v>2</v>
      </c>
      <c r="G15" s="619">
        <v>17.600000000000001</v>
      </c>
      <c r="H15" s="619">
        <v>21</v>
      </c>
      <c r="I15" s="620">
        <v>24.5</v>
      </c>
    </row>
    <row r="16" spans="1:12" ht="14.25" customHeight="1">
      <c r="A16" s="68" t="s">
        <v>1078</v>
      </c>
      <c r="B16" s="618">
        <v>2</v>
      </c>
      <c r="C16" s="619">
        <v>10.4</v>
      </c>
      <c r="D16" s="619">
        <v>12.5</v>
      </c>
      <c r="E16" s="619">
        <v>14.6</v>
      </c>
      <c r="F16" s="618">
        <v>5</v>
      </c>
      <c r="G16" s="619">
        <v>14</v>
      </c>
      <c r="H16" s="619">
        <v>19.399999999999999</v>
      </c>
      <c r="I16" s="620">
        <v>25.7</v>
      </c>
    </row>
    <row r="17" spans="1:9" ht="14.25" customHeight="1">
      <c r="A17" s="68" t="s">
        <v>1079</v>
      </c>
      <c r="B17" s="618">
        <v>6</v>
      </c>
      <c r="C17" s="619">
        <v>14</v>
      </c>
      <c r="D17" s="619">
        <v>16.3</v>
      </c>
      <c r="E17" s="619">
        <v>18.3</v>
      </c>
      <c r="F17" s="618">
        <v>6</v>
      </c>
      <c r="G17" s="619">
        <v>22.4</v>
      </c>
      <c r="H17" s="619">
        <v>25.8</v>
      </c>
      <c r="I17" s="620">
        <v>35.4</v>
      </c>
    </row>
    <row r="18" spans="1:9" ht="14.25" customHeight="1">
      <c r="A18" s="68" t="s">
        <v>1080</v>
      </c>
      <c r="B18" s="618">
        <v>3</v>
      </c>
      <c r="C18" s="619">
        <v>15.3</v>
      </c>
      <c r="D18" s="619">
        <v>16.399999999999999</v>
      </c>
      <c r="E18" s="619">
        <v>18.100000000000001</v>
      </c>
      <c r="F18" s="618">
        <v>2</v>
      </c>
      <c r="G18" s="619">
        <v>22</v>
      </c>
      <c r="H18" s="619">
        <v>22.5</v>
      </c>
      <c r="I18" s="620">
        <v>23</v>
      </c>
    </row>
    <row r="19" spans="1:9" ht="14.25" customHeight="1">
      <c r="A19" s="68" t="s">
        <v>804</v>
      </c>
      <c r="B19" s="618">
        <v>2</v>
      </c>
      <c r="C19" s="619">
        <v>13.9</v>
      </c>
      <c r="D19" s="619">
        <v>14</v>
      </c>
      <c r="E19" s="619">
        <v>14</v>
      </c>
      <c r="F19" s="618">
        <v>2</v>
      </c>
      <c r="G19" s="619">
        <v>20.8</v>
      </c>
      <c r="H19" s="619">
        <v>20.8</v>
      </c>
      <c r="I19" s="620">
        <v>20.9</v>
      </c>
    </row>
    <row r="20" spans="1:9" ht="14.25" customHeight="1">
      <c r="A20" s="68" t="s">
        <v>211</v>
      </c>
      <c r="B20" s="618">
        <v>2</v>
      </c>
      <c r="C20" s="619">
        <v>16.899999999999999</v>
      </c>
      <c r="D20" s="619">
        <v>18.3</v>
      </c>
      <c r="E20" s="619">
        <v>19.7</v>
      </c>
      <c r="F20" s="618">
        <v>2</v>
      </c>
      <c r="G20" s="619">
        <v>23.5</v>
      </c>
      <c r="H20" s="619">
        <v>25.7</v>
      </c>
      <c r="I20" s="620">
        <v>28</v>
      </c>
    </row>
    <row r="21" spans="1:9" ht="14.25" customHeight="1">
      <c r="A21" s="68" t="s">
        <v>210</v>
      </c>
      <c r="B21" s="618">
        <v>1</v>
      </c>
      <c r="C21" s="619">
        <v>13.2</v>
      </c>
      <c r="D21" s="619">
        <v>13.2</v>
      </c>
      <c r="E21" s="619">
        <v>13.2</v>
      </c>
      <c r="F21" s="618">
        <v>1</v>
      </c>
      <c r="G21" s="619">
        <v>18.100000000000001</v>
      </c>
      <c r="H21" s="619">
        <v>18.100000000000001</v>
      </c>
      <c r="I21" s="620">
        <v>18.100000000000001</v>
      </c>
    </row>
    <row r="22" spans="1:9" ht="14.25" customHeight="1">
      <c r="A22" s="68" t="s">
        <v>726</v>
      </c>
      <c r="B22" s="618">
        <v>2</v>
      </c>
      <c r="C22" s="619">
        <v>15.7</v>
      </c>
      <c r="D22" s="619">
        <v>16.399999999999999</v>
      </c>
      <c r="E22" s="619">
        <v>17.2</v>
      </c>
      <c r="F22" s="618">
        <v>2</v>
      </c>
      <c r="G22" s="619">
        <v>23.1</v>
      </c>
      <c r="H22" s="619">
        <v>23.8</v>
      </c>
      <c r="I22" s="620">
        <v>24.6</v>
      </c>
    </row>
    <row r="23" spans="1:9" ht="14.25" customHeight="1">
      <c r="A23" s="68" t="s">
        <v>209</v>
      </c>
      <c r="B23" s="618">
        <v>2</v>
      </c>
      <c r="C23" s="619">
        <v>13.7</v>
      </c>
      <c r="D23" s="619">
        <v>17.100000000000001</v>
      </c>
      <c r="E23" s="619">
        <v>20.6</v>
      </c>
      <c r="F23" s="618">
        <v>2</v>
      </c>
      <c r="G23" s="619">
        <v>20.399999999999999</v>
      </c>
      <c r="H23" s="619">
        <v>24.2</v>
      </c>
      <c r="I23" s="620">
        <v>28.1</v>
      </c>
    </row>
    <row r="24" spans="1:9" ht="14.25" customHeight="1">
      <c r="A24" s="68" t="s">
        <v>720</v>
      </c>
      <c r="B24" s="618">
        <v>2</v>
      </c>
      <c r="C24" s="619">
        <v>13.4</v>
      </c>
      <c r="D24" s="619">
        <v>14.9</v>
      </c>
      <c r="E24" s="619">
        <v>16.3</v>
      </c>
      <c r="F24" s="618">
        <v>3</v>
      </c>
      <c r="G24" s="619">
        <v>22.5</v>
      </c>
      <c r="H24" s="619">
        <v>22.7</v>
      </c>
      <c r="I24" s="620">
        <v>23.1</v>
      </c>
    </row>
    <row r="25" spans="1:9" ht="14.25" customHeight="1">
      <c r="A25" s="68" t="s">
        <v>208</v>
      </c>
      <c r="B25" s="618">
        <v>1</v>
      </c>
      <c r="C25" s="619">
        <v>10.7</v>
      </c>
      <c r="D25" s="619">
        <v>10.7</v>
      </c>
      <c r="E25" s="619">
        <v>10.7</v>
      </c>
      <c r="F25" s="618">
        <v>1</v>
      </c>
      <c r="G25" s="619">
        <v>17.8</v>
      </c>
      <c r="H25" s="619">
        <v>17.8</v>
      </c>
      <c r="I25" s="620">
        <v>17.8</v>
      </c>
    </row>
    <row r="26" spans="1:9" ht="6" customHeight="1"/>
    <row r="27" spans="1:9" ht="14.25" customHeight="1">
      <c r="A27" s="616" t="s">
        <v>541</v>
      </c>
      <c r="B27" s="25"/>
      <c r="C27" s="25"/>
      <c r="D27" s="25"/>
      <c r="E27" s="25"/>
      <c r="F27" s="25"/>
      <c r="G27" s="25"/>
    </row>
    <row r="28" spans="1:9" s="63" customFormat="1" ht="14.25" customHeight="1">
      <c r="A28" s="617" t="s">
        <v>1801</v>
      </c>
      <c r="B28" s="388"/>
      <c r="C28" s="388"/>
      <c r="D28" s="388"/>
      <c r="E28" s="388"/>
      <c r="F28" s="388"/>
      <c r="G28" s="388"/>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C5:E5"/>
    <mergeCell ref="A4:A6"/>
    <mergeCell ref="B5:B6"/>
    <mergeCell ref="F5:F6"/>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6" orientation="landscape"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showGridLines="0" zoomScale="96" zoomScaleNormal="96" workbookViewId="0">
      <selection activeCell="J24" sqref="J24"/>
    </sheetView>
  </sheetViews>
  <sheetFormatPr defaultColWidth="9.140625" defaultRowHeight="12"/>
  <cols>
    <col min="1" max="1" width="34.28515625" style="38" customWidth="1"/>
    <col min="2" max="2" width="24.7109375" style="38" customWidth="1"/>
    <col min="3" max="9" width="10.28515625" style="38" customWidth="1"/>
    <col min="10" max="10" width="33.5703125" style="1067" customWidth="1"/>
    <col min="11" max="11" width="6.7109375" style="38" customWidth="1"/>
    <col min="12" max="12" width="11.42578125" style="38" customWidth="1"/>
    <col min="13" max="16384" width="9.140625" style="38"/>
  </cols>
  <sheetData>
    <row r="1" spans="1:13" ht="14.25" customHeight="1">
      <c r="A1" s="36" t="s">
        <v>1255</v>
      </c>
      <c r="B1" s="36"/>
      <c r="C1" s="36"/>
      <c r="D1" s="36"/>
      <c r="E1" s="36"/>
      <c r="F1" s="36"/>
      <c r="G1" s="36"/>
      <c r="H1" s="36"/>
      <c r="I1" s="36"/>
      <c r="J1" s="1064"/>
      <c r="K1" s="36"/>
      <c r="L1" s="2" t="s">
        <v>502</v>
      </c>
      <c r="M1" s="37"/>
    </row>
    <row r="2" spans="1:13" ht="14.25" customHeight="1">
      <c r="A2" s="86" t="s">
        <v>505</v>
      </c>
      <c r="B2" s="39"/>
      <c r="C2" s="39"/>
      <c r="D2" s="39"/>
      <c r="E2" s="39"/>
      <c r="F2" s="39"/>
      <c r="G2" s="39"/>
      <c r="H2" s="39"/>
      <c r="I2" s="39"/>
      <c r="J2" s="1065"/>
      <c r="K2" s="39"/>
      <c r="L2" s="65" t="s">
        <v>503</v>
      </c>
      <c r="M2" s="37"/>
    </row>
    <row r="3" spans="1:13" ht="6" customHeight="1">
      <c r="A3" s="40"/>
      <c r="B3" s="40"/>
      <c r="C3" s="41"/>
      <c r="D3" s="41"/>
      <c r="E3" s="41"/>
      <c r="F3" s="41"/>
      <c r="G3" s="41"/>
      <c r="H3" s="41"/>
      <c r="I3" s="41"/>
      <c r="J3" s="1066"/>
      <c r="K3" s="40"/>
      <c r="L3" s="3"/>
      <c r="M3" s="37"/>
    </row>
    <row r="4" spans="1:13" ht="27.75" customHeight="1">
      <c r="A4" s="935" t="s">
        <v>292</v>
      </c>
      <c r="B4" s="937" t="s">
        <v>900</v>
      </c>
      <c r="C4" s="76">
        <v>2000</v>
      </c>
      <c r="D4" s="42">
        <v>2005</v>
      </c>
      <c r="E4" s="77">
        <v>2010</v>
      </c>
      <c r="F4" s="77">
        <v>2015</v>
      </c>
      <c r="G4" s="78">
        <v>2018</v>
      </c>
      <c r="H4" s="78">
        <v>2019</v>
      </c>
      <c r="I4" s="78">
        <v>2020</v>
      </c>
      <c r="J4" s="931" t="s">
        <v>293</v>
      </c>
      <c r="K4" s="655"/>
    </row>
    <row r="5" spans="1:13" ht="31.5" customHeight="1">
      <c r="A5" s="936"/>
      <c r="B5" s="938"/>
      <c r="C5" s="939" t="s">
        <v>1121</v>
      </c>
      <c r="D5" s="940"/>
      <c r="E5" s="940"/>
      <c r="F5" s="940"/>
      <c r="G5" s="940"/>
      <c r="H5" s="940"/>
      <c r="I5" s="941"/>
      <c r="J5" s="932"/>
      <c r="K5" s="656"/>
    </row>
    <row r="6" spans="1:13" ht="14.25" customHeight="1">
      <c r="A6" s="72" t="s">
        <v>346</v>
      </c>
      <c r="B6" s="90" t="s">
        <v>901</v>
      </c>
      <c r="C6" s="646">
        <v>83372</v>
      </c>
      <c r="D6" s="647">
        <v>78722</v>
      </c>
      <c r="E6" s="646">
        <v>82162</v>
      </c>
      <c r="F6" s="648">
        <v>72742</v>
      </c>
      <c r="G6" s="648">
        <v>74753</v>
      </c>
      <c r="H6" s="648">
        <v>68819</v>
      </c>
      <c r="I6" s="648">
        <v>62872</v>
      </c>
      <c r="J6" s="87" t="s">
        <v>351</v>
      </c>
      <c r="K6" s="657"/>
    </row>
    <row r="7" spans="1:13" ht="14.25" customHeight="1">
      <c r="A7" s="73" t="s">
        <v>347</v>
      </c>
      <c r="B7" s="89" t="s">
        <v>901</v>
      </c>
      <c r="C7" s="649">
        <v>59487</v>
      </c>
      <c r="D7" s="650">
        <v>61589</v>
      </c>
      <c r="E7" s="649">
        <v>56752</v>
      </c>
      <c r="F7" s="651">
        <v>63046</v>
      </c>
      <c r="G7" s="651">
        <v>58583</v>
      </c>
      <c r="H7" s="651">
        <v>50461</v>
      </c>
      <c r="I7" s="651">
        <v>46107</v>
      </c>
      <c r="J7" s="87" t="s">
        <v>352</v>
      </c>
      <c r="K7" s="657"/>
    </row>
    <row r="8" spans="1:13" ht="14.25" customHeight="1">
      <c r="A8" s="73" t="s">
        <v>355</v>
      </c>
      <c r="B8" s="89" t="s">
        <v>901</v>
      </c>
      <c r="C8" s="649">
        <v>18080</v>
      </c>
      <c r="D8" s="650">
        <v>18165</v>
      </c>
      <c r="E8" s="649">
        <v>22843</v>
      </c>
      <c r="F8" s="651">
        <v>26140</v>
      </c>
      <c r="G8" s="651">
        <v>26899</v>
      </c>
      <c r="H8" s="651">
        <v>27181</v>
      </c>
      <c r="I8" s="651">
        <v>25757</v>
      </c>
      <c r="J8" s="87" t="s">
        <v>353</v>
      </c>
      <c r="K8" s="657"/>
    </row>
    <row r="9" spans="1:13" ht="14.25" customHeight="1">
      <c r="A9" s="73" t="s">
        <v>356</v>
      </c>
      <c r="B9" s="79" t="s">
        <v>1122</v>
      </c>
      <c r="C9" s="649">
        <v>10509</v>
      </c>
      <c r="D9" s="650">
        <v>12694</v>
      </c>
      <c r="E9" s="649">
        <v>13680</v>
      </c>
      <c r="F9" s="651">
        <v>14480</v>
      </c>
      <c r="G9" s="651">
        <v>17182</v>
      </c>
      <c r="H9" s="651">
        <v>18145</v>
      </c>
      <c r="I9" s="651">
        <v>18303</v>
      </c>
      <c r="J9" s="87" t="s">
        <v>91</v>
      </c>
      <c r="K9" s="657"/>
    </row>
    <row r="10" spans="1:13" ht="14.25" customHeight="1">
      <c r="A10" s="73" t="s">
        <v>357</v>
      </c>
      <c r="B10" s="79" t="s">
        <v>1122</v>
      </c>
      <c r="C10" s="649">
        <v>3114</v>
      </c>
      <c r="D10" s="650">
        <v>3514</v>
      </c>
      <c r="E10" s="649">
        <v>3852</v>
      </c>
      <c r="F10" s="651">
        <v>3820</v>
      </c>
      <c r="G10" s="651">
        <v>3816</v>
      </c>
      <c r="H10" s="651">
        <v>3812</v>
      </c>
      <c r="I10" s="651">
        <v>3767</v>
      </c>
      <c r="J10" s="87" t="s">
        <v>92</v>
      </c>
      <c r="K10" s="657"/>
    </row>
    <row r="11" spans="1:13" ht="14.25" customHeight="1">
      <c r="A11" s="73" t="s">
        <v>358</v>
      </c>
      <c r="B11" s="79" t="s">
        <v>902</v>
      </c>
      <c r="C11" s="649">
        <v>5762</v>
      </c>
      <c r="D11" s="650">
        <v>3467</v>
      </c>
      <c r="E11" s="649">
        <v>2743</v>
      </c>
      <c r="F11" s="651">
        <v>3443</v>
      </c>
      <c r="G11" s="651">
        <v>3182</v>
      </c>
      <c r="H11" s="651">
        <v>2713</v>
      </c>
      <c r="I11" s="651">
        <v>2222</v>
      </c>
      <c r="J11" s="87" t="s">
        <v>93</v>
      </c>
      <c r="K11" s="657"/>
    </row>
    <row r="12" spans="1:13" ht="14.25" customHeight="1">
      <c r="A12" s="73" t="s">
        <v>88</v>
      </c>
      <c r="B12" s="79" t="s">
        <v>1122</v>
      </c>
      <c r="C12" s="649">
        <v>3905</v>
      </c>
      <c r="D12" s="650">
        <v>3554</v>
      </c>
      <c r="E12" s="649">
        <v>4229</v>
      </c>
      <c r="F12" s="651">
        <v>4281</v>
      </c>
      <c r="G12" s="651">
        <v>4211</v>
      </c>
      <c r="H12" s="651">
        <v>3986</v>
      </c>
      <c r="I12" s="651">
        <v>3496</v>
      </c>
      <c r="J12" s="87" t="s">
        <v>94</v>
      </c>
      <c r="K12" s="657"/>
    </row>
    <row r="13" spans="1:13" ht="14.25" customHeight="1">
      <c r="A13" s="73" t="s">
        <v>89</v>
      </c>
      <c r="B13" s="79" t="s">
        <v>1123</v>
      </c>
      <c r="C13" s="649">
        <v>11346</v>
      </c>
      <c r="D13" s="650">
        <v>6948</v>
      </c>
      <c r="E13" s="649">
        <v>6162</v>
      </c>
      <c r="F13" s="651">
        <v>8142</v>
      </c>
      <c r="G13" s="651">
        <v>7810</v>
      </c>
      <c r="H13" s="651">
        <v>7373</v>
      </c>
      <c r="I13" s="651">
        <v>5868</v>
      </c>
      <c r="J13" s="87" t="s">
        <v>95</v>
      </c>
      <c r="K13" s="657"/>
    </row>
    <row r="14" spans="1:13" ht="14.25" customHeight="1">
      <c r="A14" s="74" t="s">
        <v>2178</v>
      </c>
      <c r="B14" s="79" t="s">
        <v>902</v>
      </c>
      <c r="C14" s="649">
        <v>5174</v>
      </c>
      <c r="D14" s="650">
        <v>4065</v>
      </c>
      <c r="E14" s="649">
        <v>4141</v>
      </c>
      <c r="F14" s="651">
        <v>3777</v>
      </c>
      <c r="G14" s="651">
        <v>4541</v>
      </c>
      <c r="H14" s="651">
        <v>4708</v>
      </c>
      <c r="I14" s="651">
        <v>4372</v>
      </c>
      <c r="J14" s="87" t="s">
        <v>2179</v>
      </c>
      <c r="K14" s="657"/>
    </row>
    <row r="15" spans="1:13" ht="14.25" customHeight="1">
      <c r="A15" s="73" t="s">
        <v>90</v>
      </c>
      <c r="B15" s="79" t="s">
        <v>902</v>
      </c>
      <c r="C15" s="649">
        <v>6000</v>
      </c>
      <c r="D15" s="650">
        <v>7489</v>
      </c>
      <c r="E15" s="649">
        <v>12007</v>
      </c>
      <c r="F15" s="651">
        <v>12083</v>
      </c>
      <c r="G15" s="651">
        <v>17317</v>
      </c>
      <c r="H15" s="651">
        <v>17625</v>
      </c>
      <c r="I15" s="651">
        <v>17307</v>
      </c>
      <c r="J15" s="87" t="s">
        <v>96</v>
      </c>
      <c r="K15" s="657"/>
    </row>
    <row r="16" spans="1:13" ht="14.25" customHeight="1">
      <c r="A16" s="75" t="s">
        <v>899</v>
      </c>
      <c r="B16" s="79" t="s">
        <v>902</v>
      </c>
      <c r="C16" s="649">
        <v>4422</v>
      </c>
      <c r="D16" s="650">
        <v>4199</v>
      </c>
      <c r="E16" s="649">
        <v>2847</v>
      </c>
      <c r="F16" s="651">
        <v>1715</v>
      </c>
      <c r="G16" s="651">
        <v>1552</v>
      </c>
      <c r="H16" s="651">
        <v>1440</v>
      </c>
      <c r="I16" s="651">
        <v>1460</v>
      </c>
      <c r="J16" s="88" t="s">
        <v>97</v>
      </c>
      <c r="K16" s="658"/>
    </row>
    <row r="17" spans="1:11" ht="8.25" customHeight="1">
      <c r="E17" s="43"/>
      <c r="F17" s="43"/>
      <c r="G17" s="43"/>
      <c r="H17" s="43"/>
      <c r="I17" s="43"/>
    </row>
    <row r="18" spans="1:11" ht="14.25" customHeight="1">
      <c r="A18" s="933" t="s">
        <v>2176</v>
      </c>
      <c r="B18" s="933"/>
      <c r="C18" s="933"/>
      <c r="D18" s="933"/>
      <c r="E18" s="933"/>
      <c r="F18" s="933"/>
      <c r="G18" s="933"/>
      <c r="H18" s="933"/>
      <c r="I18" s="933"/>
      <c r="J18" s="933"/>
      <c r="K18" s="659"/>
    </row>
    <row r="19" spans="1:11" ht="14.25" customHeight="1">
      <c r="A19" s="934" t="s">
        <v>2177</v>
      </c>
      <c r="B19" s="934"/>
      <c r="C19" s="934"/>
      <c r="D19" s="934"/>
      <c r="E19" s="934"/>
      <c r="F19" s="934"/>
      <c r="G19" s="934"/>
      <c r="H19" s="934"/>
      <c r="I19" s="934"/>
      <c r="J19" s="934"/>
      <c r="K19" s="660"/>
    </row>
  </sheetData>
  <mergeCells count="6">
    <mergeCell ref="J4:J5"/>
    <mergeCell ref="A18:J18"/>
    <mergeCell ref="A19:J19"/>
    <mergeCell ref="A4:A5"/>
    <mergeCell ref="B4:B5"/>
    <mergeCell ref="C5:I5"/>
  </mergeCells>
  <hyperlinks>
    <hyperlink ref="L1" location="'Spis tablic_Contents'!A1" display="&lt; POWRÓT"/>
    <hyperlink ref="L2" location="'Spis tablic_Contents'!A1" display="&lt; BACK"/>
  </hyperlinks>
  <pageMargins left="0.74803149606299213" right="0.74803149606299213" top="0.74803149606299213" bottom="0.62992125984251968" header="0.51181102362204722" footer="0.51181102362204722"/>
  <pageSetup paperSize="9" scale="80"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election activeCell="N13" sqref="N13"/>
    </sheetView>
  </sheetViews>
  <sheetFormatPr defaultColWidth="9.140625" defaultRowHeight="12"/>
  <cols>
    <col min="1" max="1" width="29.5703125" style="9" customWidth="1"/>
    <col min="2" max="9" width="11.42578125" style="9" customWidth="1"/>
    <col min="10" max="10" width="9.140625" style="9"/>
    <col min="11" max="11" width="11.42578125" style="9" customWidth="1"/>
    <col min="12" max="16384" width="9.140625" style="9"/>
  </cols>
  <sheetData>
    <row r="1" spans="1:12" ht="14.25" customHeight="1">
      <c r="A1" s="345" t="s">
        <v>1823</v>
      </c>
      <c r="B1" s="15"/>
      <c r="C1" s="15"/>
      <c r="D1" s="15"/>
      <c r="E1" s="15"/>
      <c r="F1" s="15"/>
      <c r="G1" s="15"/>
      <c r="H1" s="15"/>
      <c r="I1" s="15"/>
      <c r="K1" s="2" t="s">
        <v>502</v>
      </c>
      <c r="L1" s="10"/>
    </row>
    <row r="2" spans="1:12" ht="14.25" customHeight="1">
      <c r="A2" s="389" t="s">
        <v>1824</v>
      </c>
      <c r="B2" s="27"/>
      <c r="C2" s="27"/>
      <c r="D2" s="27"/>
      <c r="E2" s="27"/>
      <c r="F2" s="27"/>
      <c r="G2" s="27"/>
      <c r="H2" s="27"/>
      <c r="I2" s="27"/>
      <c r="K2" s="65" t="s">
        <v>503</v>
      </c>
      <c r="L2" s="10"/>
    </row>
    <row r="3" spans="1:12" ht="6" customHeight="1">
      <c r="A3" s="28"/>
      <c r="B3" s="29"/>
      <c r="C3" s="29"/>
      <c r="D3" s="29"/>
      <c r="E3" s="29"/>
      <c r="F3" s="29"/>
      <c r="G3" s="29"/>
      <c r="H3" s="29"/>
      <c r="I3" s="29"/>
      <c r="K3" s="3"/>
      <c r="L3" s="10"/>
    </row>
    <row r="4" spans="1:12" ht="35.25" customHeight="1">
      <c r="A4" s="942" t="s">
        <v>1084</v>
      </c>
      <c r="B4" s="1058" t="s">
        <v>1081</v>
      </c>
      <c r="C4" s="1058"/>
      <c r="D4" s="1058"/>
      <c r="E4" s="1058"/>
      <c r="F4" s="1058" t="s">
        <v>1082</v>
      </c>
      <c r="G4" s="1058"/>
      <c r="H4" s="1058"/>
      <c r="I4" s="924"/>
    </row>
    <row r="5" spans="1:12" ht="87" customHeight="1">
      <c r="A5" s="943"/>
      <c r="B5" s="949" t="s">
        <v>1065</v>
      </c>
      <c r="C5" s="1058" t="s">
        <v>1067</v>
      </c>
      <c r="D5" s="1058"/>
      <c r="E5" s="1058"/>
      <c r="F5" s="949" t="s">
        <v>1065</v>
      </c>
      <c r="G5" s="1058" t="s">
        <v>1083</v>
      </c>
      <c r="H5" s="1058"/>
      <c r="I5" s="924"/>
    </row>
    <row r="6" spans="1:12" ht="46.5" customHeight="1">
      <c r="A6" s="944"/>
      <c r="B6" s="949"/>
      <c r="C6" s="409" t="s">
        <v>1068</v>
      </c>
      <c r="D6" s="409" t="s">
        <v>1069</v>
      </c>
      <c r="E6" s="410" t="s">
        <v>1070</v>
      </c>
      <c r="F6" s="949"/>
      <c r="G6" s="409" t="s">
        <v>1068</v>
      </c>
      <c r="H6" s="409" t="s">
        <v>1069</v>
      </c>
      <c r="I6" s="407" t="s">
        <v>1070</v>
      </c>
    </row>
    <row r="7" spans="1:12" ht="14.25" customHeight="1">
      <c r="A7" s="414" t="s">
        <v>1071</v>
      </c>
      <c r="B7" s="621">
        <v>1</v>
      </c>
      <c r="C7" s="622">
        <v>11.9</v>
      </c>
      <c r="D7" s="622">
        <v>11.9</v>
      </c>
      <c r="E7" s="619">
        <v>11.9</v>
      </c>
      <c r="F7" s="621">
        <v>1</v>
      </c>
      <c r="G7" s="622">
        <v>0.8</v>
      </c>
      <c r="H7" s="622">
        <v>0.8</v>
      </c>
      <c r="I7" s="623">
        <v>0.8</v>
      </c>
    </row>
    <row r="8" spans="1:12" ht="14.25" customHeight="1">
      <c r="A8" s="223" t="s">
        <v>1072</v>
      </c>
      <c r="B8" s="618">
        <v>2</v>
      </c>
      <c r="C8" s="619">
        <v>17.899999999999999</v>
      </c>
      <c r="D8" s="619">
        <v>20.3</v>
      </c>
      <c r="E8" s="619">
        <v>22.6</v>
      </c>
      <c r="F8" s="618">
        <v>1</v>
      </c>
      <c r="G8" s="619">
        <v>2.5</v>
      </c>
      <c r="H8" s="619">
        <v>2.5</v>
      </c>
      <c r="I8" s="620">
        <v>2.5</v>
      </c>
    </row>
    <row r="9" spans="1:12" ht="14.25" customHeight="1">
      <c r="A9" s="223" t="s">
        <v>1073</v>
      </c>
      <c r="B9" s="618">
        <v>6</v>
      </c>
      <c r="C9" s="619">
        <v>18.8</v>
      </c>
      <c r="D9" s="619">
        <v>25.3</v>
      </c>
      <c r="E9" s="619">
        <v>46.6</v>
      </c>
      <c r="F9" s="618">
        <v>6</v>
      </c>
      <c r="G9" s="619">
        <v>6.2</v>
      </c>
      <c r="H9" s="619">
        <v>7.5</v>
      </c>
      <c r="I9" s="620">
        <v>9.8000000000000007</v>
      </c>
    </row>
    <row r="10" spans="1:12" ht="14.25" customHeight="1">
      <c r="A10" s="223" t="s">
        <v>1074</v>
      </c>
      <c r="B10" s="618">
        <v>4</v>
      </c>
      <c r="C10" s="619">
        <v>22.9</v>
      </c>
      <c r="D10" s="619">
        <v>32.799999999999997</v>
      </c>
      <c r="E10" s="619">
        <v>48.9</v>
      </c>
      <c r="F10" s="618">
        <v>2</v>
      </c>
      <c r="G10" s="619">
        <v>3.9</v>
      </c>
      <c r="H10" s="619">
        <v>4.4000000000000004</v>
      </c>
      <c r="I10" s="620">
        <v>4.9000000000000004</v>
      </c>
    </row>
    <row r="11" spans="1:12" ht="14.25" customHeight="1">
      <c r="A11" s="223" t="s">
        <v>87</v>
      </c>
      <c r="B11" s="618">
        <v>1</v>
      </c>
      <c r="C11" s="619">
        <v>17.2</v>
      </c>
      <c r="D11" s="619">
        <v>17.2</v>
      </c>
      <c r="E11" s="619">
        <v>17.2</v>
      </c>
      <c r="F11" s="618">
        <v>1</v>
      </c>
      <c r="G11" s="619">
        <v>4.4000000000000004</v>
      </c>
      <c r="H11" s="619">
        <v>4.4000000000000004</v>
      </c>
      <c r="I11" s="620">
        <v>4.4000000000000004</v>
      </c>
    </row>
    <row r="12" spans="1:12" ht="14.25" customHeight="1">
      <c r="A12" s="223" t="s">
        <v>1075</v>
      </c>
      <c r="B12" s="618">
        <v>4</v>
      </c>
      <c r="C12" s="619">
        <v>15.7</v>
      </c>
      <c r="D12" s="619">
        <v>19.5</v>
      </c>
      <c r="E12" s="619">
        <v>26.8</v>
      </c>
      <c r="F12" s="618">
        <v>3</v>
      </c>
      <c r="G12" s="619">
        <v>4.2</v>
      </c>
      <c r="H12" s="619">
        <v>5.4</v>
      </c>
      <c r="I12" s="620">
        <v>6.1</v>
      </c>
    </row>
    <row r="13" spans="1:12" ht="14.25" customHeight="1">
      <c r="A13" s="223" t="s">
        <v>492</v>
      </c>
      <c r="B13" s="618">
        <v>3</v>
      </c>
      <c r="C13" s="619">
        <v>15.6</v>
      </c>
      <c r="D13" s="619">
        <v>17.3</v>
      </c>
      <c r="E13" s="619">
        <v>18.899999999999999</v>
      </c>
      <c r="F13" s="618">
        <v>1</v>
      </c>
      <c r="G13" s="619">
        <v>3.4</v>
      </c>
      <c r="H13" s="619">
        <v>3.4</v>
      </c>
      <c r="I13" s="620">
        <v>3.4</v>
      </c>
    </row>
    <row r="14" spans="1:12" ht="14.25" customHeight="1">
      <c r="A14" s="223" t="s">
        <v>1076</v>
      </c>
      <c r="B14" s="618">
        <v>1</v>
      </c>
      <c r="C14" s="619">
        <v>19.3</v>
      </c>
      <c r="D14" s="619">
        <v>19.3</v>
      </c>
      <c r="E14" s="619">
        <v>19.3</v>
      </c>
      <c r="F14" s="618">
        <v>2</v>
      </c>
      <c r="G14" s="619">
        <v>7.9</v>
      </c>
      <c r="H14" s="619">
        <v>8.1</v>
      </c>
      <c r="I14" s="620">
        <v>8.3000000000000007</v>
      </c>
    </row>
    <row r="15" spans="1:12" ht="14.25" customHeight="1">
      <c r="A15" s="223" t="s">
        <v>1077</v>
      </c>
      <c r="B15" s="618">
        <v>2</v>
      </c>
      <c r="C15" s="619">
        <v>12.7</v>
      </c>
      <c r="D15" s="619">
        <v>17.2</v>
      </c>
      <c r="E15" s="619">
        <v>21.6</v>
      </c>
      <c r="F15" s="618">
        <v>1</v>
      </c>
      <c r="G15" s="619">
        <v>3.1</v>
      </c>
      <c r="H15" s="619">
        <v>3.1</v>
      </c>
      <c r="I15" s="620">
        <v>3.1</v>
      </c>
    </row>
    <row r="16" spans="1:12" ht="14.25" customHeight="1">
      <c r="A16" s="223" t="s">
        <v>1078</v>
      </c>
      <c r="B16" s="618">
        <v>5</v>
      </c>
      <c r="C16" s="619">
        <v>10.3</v>
      </c>
      <c r="D16" s="619">
        <v>13.4</v>
      </c>
      <c r="E16" s="619">
        <v>16.399999999999999</v>
      </c>
      <c r="F16" s="618">
        <v>6</v>
      </c>
      <c r="G16" s="619">
        <v>1.3</v>
      </c>
      <c r="H16" s="619">
        <v>2.9</v>
      </c>
      <c r="I16" s="620">
        <v>6.4</v>
      </c>
    </row>
    <row r="17" spans="1:9" ht="14.25" customHeight="1">
      <c r="A17" s="223" t="s">
        <v>1079</v>
      </c>
      <c r="B17" s="618">
        <v>4</v>
      </c>
      <c r="C17" s="619">
        <v>17.600000000000001</v>
      </c>
      <c r="D17" s="619">
        <v>24.8</v>
      </c>
      <c r="E17" s="619">
        <v>37.200000000000003</v>
      </c>
      <c r="F17" s="618">
        <v>1</v>
      </c>
      <c r="G17" s="619">
        <v>2.8</v>
      </c>
      <c r="H17" s="619">
        <v>2.8</v>
      </c>
      <c r="I17" s="620">
        <v>2.8</v>
      </c>
    </row>
    <row r="18" spans="1:9" ht="14.25" customHeight="1">
      <c r="A18" s="223" t="s">
        <v>1080</v>
      </c>
      <c r="B18" s="618">
        <v>3</v>
      </c>
      <c r="C18" s="619">
        <v>12.7</v>
      </c>
      <c r="D18" s="619">
        <v>24.3</v>
      </c>
      <c r="E18" s="619">
        <v>40.1</v>
      </c>
      <c r="F18" s="618">
        <v>1</v>
      </c>
      <c r="G18" s="619">
        <v>4.3</v>
      </c>
      <c r="H18" s="619">
        <v>4.3</v>
      </c>
      <c r="I18" s="620">
        <v>4.3</v>
      </c>
    </row>
    <row r="19" spans="1:9" ht="14.25" customHeight="1">
      <c r="A19" s="223" t="s">
        <v>804</v>
      </c>
      <c r="B19" s="618">
        <v>1</v>
      </c>
      <c r="C19" s="619">
        <v>15.7</v>
      </c>
      <c r="D19" s="619">
        <v>15.7</v>
      </c>
      <c r="E19" s="619">
        <v>15.7</v>
      </c>
      <c r="F19" s="618">
        <v>1</v>
      </c>
      <c r="G19" s="619">
        <v>5.0999999999999996</v>
      </c>
      <c r="H19" s="619">
        <v>5.0999999999999996</v>
      </c>
      <c r="I19" s="620">
        <v>5.0999999999999996</v>
      </c>
    </row>
    <row r="20" spans="1:9" s="31" customFormat="1" ht="14.25" customHeight="1">
      <c r="A20" s="223" t="s">
        <v>211</v>
      </c>
      <c r="B20" s="618">
        <v>1</v>
      </c>
      <c r="C20" s="619">
        <v>24.5</v>
      </c>
      <c r="D20" s="619">
        <v>24.5</v>
      </c>
      <c r="E20" s="619">
        <v>24.5</v>
      </c>
      <c r="F20" s="624">
        <v>1</v>
      </c>
      <c r="G20" s="625">
        <v>10.4</v>
      </c>
      <c r="H20" s="625">
        <v>10.4</v>
      </c>
      <c r="I20" s="626">
        <v>10.4</v>
      </c>
    </row>
    <row r="21" spans="1:9" ht="14.25" customHeight="1">
      <c r="A21" s="223" t="s">
        <v>210</v>
      </c>
      <c r="B21" s="618">
        <v>1</v>
      </c>
      <c r="C21" s="619">
        <v>11.5</v>
      </c>
      <c r="D21" s="619">
        <v>11.5</v>
      </c>
      <c r="E21" s="619">
        <v>11.5</v>
      </c>
      <c r="F21" s="618">
        <v>1</v>
      </c>
      <c r="G21" s="619">
        <v>4.5</v>
      </c>
      <c r="H21" s="619">
        <v>4.5</v>
      </c>
      <c r="I21" s="620">
        <v>4.5</v>
      </c>
    </row>
    <row r="22" spans="1:9" ht="14.25" customHeight="1">
      <c r="A22" s="223" t="s">
        <v>726</v>
      </c>
      <c r="B22" s="618">
        <v>1</v>
      </c>
      <c r="C22" s="619">
        <v>13.9</v>
      </c>
      <c r="D22" s="619">
        <v>13.9</v>
      </c>
      <c r="E22" s="619">
        <v>13.9</v>
      </c>
      <c r="F22" s="618">
        <v>1</v>
      </c>
      <c r="G22" s="619">
        <v>3.6</v>
      </c>
      <c r="H22" s="619">
        <v>3.6</v>
      </c>
      <c r="I22" s="620">
        <v>3.6</v>
      </c>
    </row>
    <row r="23" spans="1:9" ht="14.25" customHeight="1">
      <c r="A23" s="223" t="s">
        <v>209</v>
      </c>
      <c r="B23" s="618">
        <v>2</v>
      </c>
      <c r="C23" s="619">
        <v>12.3</v>
      </c>
      <c r="D23" s="619">
        <v>19.399999999999999</v>
      </c>
      <c r="E23" s="619">
        <v>26.6</v>
      </c>
      <c r="F23" s="618">
        <v>1</v>
      </c>
      <c r="G23" s="619">
        <v>5.2</v>
      </c>
      <c r="H23" s="619">
        <v>5.2</v>
      </c>
      <c r="I23" s="620">
        <v>5.2</v>
      </c>
    </row>
    <row r="24" spans="1:9" ht="14.25" customHeight="1">
      <c r="A24" s="223" t="s">
        <v>720</v>
      </c>
      <c r="B24" s="213">
        <v>2</v>
      </c>
      <c r="C24" s="214">
        <v>12.8</v>
      </c>
      <c r="D24" s="214">
        <v>14.5</v>
      </c>
      <c r="E24" s="214">
        <v>16.2</v>
      </c>
      <c r="F24" s="618">
        <v>2</v>
      </c>
      <c r="G24" s="619">
        <v>1.3</v>
      </c>
      <c r="H24" s="619">
        <v>1.5</v>
      </c>
      <c r="I24" s="620">
        <v>1.8</v>
      </c>
    </row>
    <row r="25" spans="1:9" ht="14.25" customHeight="1">
      <c r="A25" s="223" t="s">
        <v>208</v>
      </c>
      <c r="B25" s="618">
        <v>1</v>
      </c>
      <c r="C25" s="619">
        <v>12.8</v>
      </c>
      <c r="D25" s="619">
        <v>12.8</v>
      </c>
      <c r="E25" s="619">
        <v>12.8</v>
      </c>
      <c r="F25" s="618">
        <v>1</v>
      </c>
      <c r="G25" s="619">
        <v>8.1999999999999993</v>
      </c>
      <c r="H25" s="619">
        <v>8.1999999999999993</v>
      </c>
      <c r="I25" s="620">
        <v>8.1999999999999993</v>
      </c>
    </row>
    <row r="26" spans="1:9" ht="6" customHeight="1"/>
    <row r="27" spans="1:9" ht="14.25" customHeight="1">
      <c r="A27" s="616" t="s">
        <v>541</v>
      </c>
      <c r="B27" s="25"/>
      <c r="C27" s="25"/>
      <c r="D27" s="25"/>
      <c r="E27" s="25"/>
      <c r="F27" s="25"/>
      <c r="G27" s="25"/>
    </row>
    <row r="28" spans="1:9" ht="14.25" customHeight="1">
      <c r="A28" s="617" t="s">
        <v>1801</v>
      </c>
      <c r="B28" s="25"/>
      <c r="C28" s="25"/>
      <c r="D28" s="25"/>
      <c r="E28" s="25"/>
      <c r="F28" s="25"/>
      <c r="G28" s="25"/>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scale="89" orientation="portrait" r:id="rId1"/>
      <headerFooter alignWithMargins="0"/>
    </customSheetView>
  </customSheetViews>
  <mergeCells count="7">
    <mergeCell ref="A4:A6"/>
    <mergeCell ref="B5:B6"/>
    <mergeCell ref="F5:F6"/>
    <mergeCell ref="C5:E5"/>
    <mergeCell ref="B4:E4"/>
    <mergeCell ref="F4:I4"/>
    <mergeCell ref="G5:I5"/>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7" orientation="landscape" r:id="rId2"/>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GridLines="0" zoomScaleNormal="100" workbookViewId="0">
      <selection activeCell="J12" sqref="J12"/>
    </sheetView>
  </sheetViews>
  <sheetFormatPr defaultColWidth="9.140625" defaultRowHeight="12"/>
  <cols>
    <col min="1" max="1" width="32.7109375" style="9" customWidth="1"/>
    <col min="2" max="5" width="17" style="9" customWidth="1"/>
    <col min="6" max="6" width="9.140625" style="9"/>
    <col min="7" max="7" width="11" style="31" customWidth="1"/>
    <col min="8" max="16384" width="9.140625" style="9"/>
  </cols>
  <sheetData>
    <row r="1" spans="1:7" ht="14.25" customHeight="1">
      <c r="A1" s="413" t="s">
        <v>1825</v>
      </c>
      <c r="B1" s="44"/>
      <c r="C1" s="44"/>
      <c r="D1" s="44"/>
      <c r="E1" s="44"/>
      <c r="F1" s="10"/>
      <c r="G1" s="2" t="s">
        <v>502</v>
      </c>
    </row>
    <row r="2" spans="1:7" ht="14.25" customHeight="1">
      <c r="A2" s="64" t="s">
        <v>1826</v>
      </c>
      <c r="B2" s="13"/>
      <c r="C2" s="13"/>
      <c r="D2" s="13"/>
      <c r="E2" s="13"/>
      <c r="F2" s="10"/>
      <c r="G2" s="65" t="s">
        <v>503</v>
      </c>
    </row>
    <row r="3" spans="1:7" ht="6" customHeight="1">
      <c r="A3" s="14"/>
      <c r="B3" s="20"/>
      <c r="C3" s="20"/>
      <c r="D3" s="20"/>
      <c r="E3" s="20"/>
      <c r="F3" s="10"/>
      <c r="G3" s="3"/>
    </row>
    <row r="4" spans="1:7" ht="28.5" customHeight="1">
      <c r="A4" s="942" t="s">
        <v>1084</v>
      </c>
      <c r="B4" s="1058" t="s">
        <v>1085</v>
      </c>
      <c r="C4" s="1058"/>
      <c r="D4" s="1058"/>
      <c r="E4" s="924"/>
    </row>
    <row r="5" spans="1:7" ht="72" customHeight="1">
      <c r="A5" s="943"/>
      <c r="B5" s="949" t="s">
        <v>1065</v>
      </c>
      <c r="C5" s="1058" t="s">
        <v>1086</v>
      </c>
      <c r="D5" s="1058"/>
      <c r="E5" s="924"/>
    </row>
    <row r="6" spans="1:7" ht="31.5" customHeight="1">
      <c r="A6" s="944"/>
      <c r="B6" s="1013"/>
      <c r="C6" s="410" t="s">
        <v>1068</v>
      </c>
      <c r="D6" s="410" t="s">
        <v>1069</v>
      </c>
      <c r="E6" s="408" t="s">
        <v>1070</v>
      </c>
    </row>
    <row r="7" spans="1:7" ht="14.25" customHeight="1">
      <c r="A7" s="68" t="s">
        <v>59</v>
      </c>
      <c r="B7" s="627">
        <v>1</v>
      </c>
      <c r="C7" s="627">
        <v>327</v>
      </c>
      <c r="D7" s="627">
        <v>327</v>
      </c>
      <c r="E7" s="628">
        <v>327</v>
      </c>
    </row>
    <row r="8" spans="1:7" ht="14.25" customHeight="1">
      <c r="A8" s="68" t="s">
        <v>60</v>
      </c>
      <c r="B8" s="624">
        <v>2</v>
      </c>
      <c r="C8" s="624">
        <v>407</v>
      </c>
      <c r="D8" s="624">
        <v>410</v>
      </c>
      <c r="E8" s="628">
        <v>413</v>
      </c>
    </row>
    <row r="9" spans="1:7" ht="14.25" customHeight="1">
      <c r="A9" s="68" t="s">
        <v>61</v>
      </c>
      <c r="B9" s="624">
        <v>3</v>
      </c>
      <c r="C9" s="624">
        <v>359</v>
      </c>
      <c r="D9" s="624">
        <v>395</v>
      </c>
      <c r="E9" s="628">
        <v>454</v>
      </c>
    </row>
    <row r="10" spans="1:7" ht="14.25" customHeight="1">
      <c r="A10" s="68" t="s">
        <v>72</v>
      </c>
      <c r="B10" s="624">
        <v>2</v>
      </c>
      <c r="C10" s="624">
        <v>370</v>
      </c>
      <c r="D10" s="624">
        <v>539</v>
      </c>
      <c r="E10" s="628">
        <v>707</v>
      </c>
    </row>
    <row r="11" spans="1:7" ht="14.25" customHeight="1">
      <c r="A11" s="68" t="s">
        <v>73</v>
      </c>
      <c r="B11" s="624">
        <v>1</v>
      </c>
      <c r="C11" s="624">
        <v>350</v>
      </c>
      <c r="D11" s="624">
        <v>350</v>
      </c>
      <c r="E11" s="628">
        <v>350</v>
      </c>
    </row>
    <row r="12" spans="1:7" ht="14.25" customHeight="1">
      <c r="A12" s="68" t="s">
        <v>74</v>
      </c>
      <c r="B12" s="624">
        <v>3</v>
      </c>
      <c r="C12" s="624">
        <v>455</v>
      </c>
      <c r="D12" s="624">
        <v>470</v>
      </c>
      <c r="E12" s="628">
        <v>483</v>
      </c>
    </row>
    <row r="13" spans="1:7" ht="14.25" customHeight="1">
      <c r="A13" s="68" t="s">
        <v>75</v>
      </c>
      <c r="B13" s="624">
        <v>2</v>
      </c>
      <c r="C13" s="624">
        <v>404</v>
      </c>
      <c r="D13" s="624">
        <v>407</v>
      </c>
      <c r="E13" s="628">
        <v>411</v>
      </c>
    </row>
    <row r="14" spans="1:7" ht="14.25" customHeight="1">
      <c r="A14" s="68" t="s">
        <v>76</v>
      </c>
      <c r="B14" s="624">
        <v>2</v>
      </c>
      <c r="C14" s="624">
        <v>406</v>
      </c>
      <c r="D14" s="624">
        <v>435</v>
      </c>
      <c r="E14" s="628">
        <v>464</v>
      </c>
    </row>
    <row r="15" spans="1:7" s="31" customFormat="1" ht="14.25" customHeight="1">
      <c r="A15" s="68" t="s">
        <v>77</v>
      </c>
      <c r="B15" s="624">
        <v>1</v>
      </c>
      <c r="C15" s="624">
        <v>266</v>
      </c>
      <c r="D15" s="624">
        <v>266</v>
      </c>
      <c r="E15" s="628">
        <v>266</v>
      </c>
    </row>
    <row r="16" spans="1:7" ht="14.25" customHeight="1">
      <c r="A16" s="68" t="s">
        <v>78</v>
      </c>
      <c r="B16" s="624">
        <v>5</v>
      </c>
      <c r="C16" s="624">
        <v>282</v>
      </c>
      <c r="D16" s="624">
        <v>303</v>
      </c>
      <c r="E16" s="628">
        <v>330</v>
      </c>
    </row>
    <row r="17" spans="1:5" ht="14.25" customHeight="1">
      <c r="A17" s="68" t="s">
        <v>79</v>
      </c>
      <c r="B17" s="624">
        <v>1</v>
      </c>
      <c r="C17" s="624">
        <v>518</v>
      </c>
      <c r="D17" s="624">
        <v>518</v>
      </c>
      <c r="E17" s="628">
        <v>518</v>
      </c>
    </row>
    <row r="18" spans="1:5" ht="14.25" customHeight="1">
      <c r="A18" s="68" t="s">
        <v>80</v>
      </c>
      <c r="B18" s="624">
        <v>2</v>
      </c>
      <c r="C18" s="624">
        <v>344</v>
      </c>
      <c r="D18" s="624">
        <v>465</v>
      </c>
      <c r="E18" s="628">
        <v>586</v>
      </c>
    </row>
    <row r="19" spans="1:5" ht="14.25" customHeight="1">
      <c r="A19" s="68" t="s">
        <v>82</v>
      </c>
      <c r="B19" s="624">
        <v>1</v>
      </c>
      <c r="C19" s="624">
        <v>348</v>
      </c>
      <c r="D19" s="624">
        <v>348</v>
      </c>
      <c r="E19" s="628">
        <v>348</v>
      </c>
    </row>
    <row r="20" spans="1:5" s="31" customFormat="1" ht="14.25" customHeight="1">
      <c r="A20" s="68" t="s">
        <v>211</v>
      </c>
      <c r="B20" s="624">
        <v>1</v>
      </c>
      <c r="C20" s="624">
        <v>575</v>
      </c>
      <c r="D20" s="624">
        <v>575</v>
      </c>
      <c r="E20" s="628">
        <v>575</v>
      </c>
    </row>
    <row r="21" spans="1:5" ht="14.25" customHeight="1">
      <c r="A21" s="68" t="s">
        <v>210</v>
      </c>
      <c r="B21" s="624">
        <v>1</v>
      </c>
      <c r="C21" s="624">
        <v>346</v>
      </c>
      <c r="D21" s="624">
        <v>346</v>
      </c>
      <c r="E21" s="628">
        <v>346</v>
      </c>
    </row>
    <row r="22" spans="1:5" ht="14.25" customHeight="1">
      <c r="A22" s="68" t="s">
        <v>209</v>
      </c>
      <c r="B22" s="624">
        <v>2</v>
      </c>
      <c r="C22" s="624">
        <v>290</v>
      </c>
      <c r="D22" s="624">
        <v>363</v>
      </c>
      <c r="E22" s="628">
        <v>437</v>
      </c>
    </row>
    <row r="23" spans="1:5" ht="14.25" customHeight="1">
      <c r="A23" s="68" t="s">
        <v>85</v>
      </c>
      <c r="B23" s="624">
        <v>1</v>
      </c>
      <c r="C23" s="624">
        <v>291</v>
      </c>
      <c r="D23" s="624">
        <v>291</v>
      </c>
      <c r="E23" s="628">
        <v>291</v>
      </c>
    </row>
    <row r="24" spans="1:5" ht="14.25" customHeight="1">
      <c r="A24" s="68" t="s">
        <v>208</v>
      </c>
      <c r="B24" s="624">
        <v>1</v>
      </c>
      <c r="C24" s="624">
        <v>331</v>
      </c>
      <c r="D24" s="624">
        <v>331</v>
      </c>
      <c r="E24" s="628">
        <v>331</v>
      </c>
    </row>
    <row r="25" spans="1:5" ht="6" customHeight="1">
      <c r="A25" s="8"/>
      <c r="B25" s="46"/>
      <c r="C25" s="46"/>
      <c r="D25" s="46"/>
      <c r="E25" s="46"/>
    </row>
    <row r="26" spans="1:5" ht="14.25" customHeight="1">
      <c r="A26" s="616" t="s">
        <v>541</v>
      </c>
      <c r="B26" s="25"/>
      <c r="C26" s="25"/>
      <c r="D26" s="25"/>
      <c r="E26" s="25"/>
    </row>
    <row r="27" spans="1:5" ht="14.25" customHeight="1">
      <c r="A27" s="617" t="s">
        <v>1801</v>
      </c>
      <c r="B27" s="25"/>
      <c r="C27" s="25"/>
      <c r="D27" s="25"/>
      <c r="E27" s="25"/>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C5:E5"/>
    <mergeCell ref="A4:A6"/>
    <mergeCell ref="B5:B6"/>
    <mergeCell ref="B4:E4"/>
  </mergeCells>
  <phoneticPr fontId="6"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orientation="landscape" r:id="rId2"/>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
  <sheetViews>
    <sheetView showGridLines="0" zoomScale="96" zoomScaleNormal="96" workbookViewId="0">
      <selection activeCell="G32" sqref="G32"/>
    </sheetView>
  </sheetViews>
  <sheetFormatPr defaultColWidth="9.140625" defaultRowHeight="12"/>
  <cols>
    <col min="1" max="1" width="30.140625" style="9" customWidth="1"/>
    <col min="2" max="9" width="12.42578125" style="9" customWidth="1"/>
    <col min="10" max="10" width="9.140625" style="9"/>
    <col min="11" max="11" width="11.140625" style="9" customWidth="1"/>
    <col min="12" max="16384" width="9.140625" style="9"/>
  </cols>
  <sheetData>
    <row r="1" spans="1:12" ht="14.25" customHeight="1">
      <c r="A1" s="415" t="s">
        <v>1810</v>
      </c>
      <c r="B1" s="415"/>
      <c r="C1" s="415"/>
      <c r="D1" s="415"/>
      <c r="E1" s="415"/>
      <c r="F1" s="415"/>
      <c r="G1" s="15"/>
      <c r="H1" s="15"/>
      <c r="I1" s="15"/>
      <c r="K1" s="2" t="s">
        <v>502</v>
      </c>
      <c r="L1" s="10"/>
    </row>
    <row r="2" spans="1:12" ht="14.25" customHeight="1">
      <c r="A2" s="330" t="s">
        <v>1811</v>
      </c>
      <c r="B2" s="16"/>
      <c r="C2" s="16"/>
      <c r="D2" s="16"/>
      <c r="E2" s="16"/>
      <c r="F2" s="16"/>
      <c r="G2" s="16"/>
      <c r="H2" s="16"/>
      <c r="I2" s="16"/>
      <c r="K2" s="65" t="s">
        <v>503</v>
      </c>
      <c r="L2" s="10"/>
    </row>
    <row r="3" spans="1:12" ht="5.0999999999999996" customHeight="1">
      <c r="A3" s="14"/>
      <c r="B3" s="20"/>
      <c r="C3" s="20"/>
      <c r="D3" s="20"/>
      <c r="E3" s="20"/>
      <c r="F3" s="20"/>
      <c r="G3" s="20"/>
      <c r="H3" s="20"/>
      <c r="I3" s="20"/>
      <c r="K3" s="3"/>
      <c r="L3" s="10"/>
    </row>
    <row r="4" spans="1:12" ht="33" customHeight="1">
      <c r="A4" s="942" t="s">
        <v>1084</v>
      </c>
      <c r="B4" s="1058" t="s">
        <v>1087</v>
      </c>
      <c r="C4" s="1058"/>
      <c r="D4" s="1058"/>
      <c r="E4" s="1058"/>
      <c r="F4" s="1058" t="s">
        <v>1088</v>
      </c>
      <c r="G4" s="1058"/>
      <c r="H4" s="1058"/>
      <c r="I4" s="924"/>
    </row>
    <row r="5" spans="1:12" ht="90" customHeight="1">
      <c r="A5" s="943"/>
      <c r="B5" s="945" t="s">
        <v>1065</v>
      </c>
      <c r="C5" s="1058" t="s">
        <v>1089</v>
      </c>
      <c r="D5" s="1058"/>
      <c r="E5" s="1058"/>
      <c r="F5" s="945" t="s">
        <v>1065</v>
      </c>
      <c r="G5" s="1058" t="s">
        <v>1090</v>
      </c>
      <c r="H5" s="1058"/>
      <c r="I5" s="924"/>
    </row>
    <row r="6" spans="1:12" ht="38.25" customHeight="1">
      <c r="A6" s="944"/>
      <c r="B6" s="1013"/>
      <c r="C6" s="412" t="s">
        <v>1068</v>
      </c>
      <c r="D6" s="412" t="s">
        <v>1069</v>
      </c>
      <c r="E6" s="412" t="s">
        <v>1070</v>
      </c>
      <c r="F6" s="1013"/>
      <c r="G6" s="412" t="s">
        <v>1068</v>
      </c>
      <c r="H6" s="412" t="s">
        <v>1069</v>
      </c>
      <c r="I6" s="411" t="s">
        <v>1070</v>
      </c>
    </row>
    <row r="7" spans="1:12" ht="14.25" customHeight="1">
      <c r="A7" s="68" t="s">
        <v>59</v>
      </c>
      <c r="B7" s="624">
        <v>1</v>
      </c>
      <c r="C7" s="629">
        <v>0.56999999999999995</v>
      </c>
      <c r="D7" s="629">
        <v>0.56999999999999995</v>
      </c>
      <c r="E7" s="629">
        <v>0.56999999999999995</v>
      </c>
      <c r="F7" s="624">
        <v>1</v>
      </c>
      <c r="G7" s="630">
        <v>3.0000000000000001E-3</v>
      </c>
      <c r="H7" s="630">
        <v>3.0000000000000001E-3</v>
      </c>
      <c r="I7" s="631">
        <v>3.0000000000000001E-3</v>
      </c>
    </row>
    <row r="8" spans="1:12" ht="14.25" customHeight="1">
      <c r="A8" s="68" t="s">
        <v>60</v>
      </c>
      <c r="B8" s="624" t="s">
        <v>1812</v>
      </c>
      <c r="C8" s="629" t="s">
        <v>1813</v>
      </c>
      <c r="D8" s="629" t="s">
        <v>1813</v>
      </c>
      <c r="E8" s="629" t="s">
        <v>1813</v>
      </c>
      <c r="F8" s="624">
        <v>1</v>
      </c>
      <c r="G8" s="630">
        <v>0.01</v>
      </c>
      <c r="H8" s="630">
        <v>0.01</v>
      </c>
      <c r="I8" s="631">
        <v>0.01</v>
      </c>
    </row>
    <row r="9" spans="1:12" ht="14.25" customHeight="1">
      <c r="A9" s="68" t="s">
        <v>61</v>
      </c>
      <c r="B9" s="624">
        <v>1</v>
      </c>
      <c r="C9" s="629">
        <v>1.39</v>
      </c>
      <c r="D9" s="629">
        <v>1.39</v>
      </c>
      <c r="E9" s="629">
        <v>1.39</v>
      </c>
      <c r="F9" s="624">
        <v>1</v>
      </c>
      <c r="G9" s="630">
        <v>1.7000000000000001E-2</v>
      </c>
      <c r="H9" s="630">
        <v>1.7000000000000001E-2</v>
      </c>
      <c r="I9" s="631">
        <v>1.7000000000000001E-2</v>
      </c>
    </row>
    <row r="10" spans="1:12" ht="14.25" customHeight="1">
      <c r="A10" s="68" t="s">
        <v>72</v>
      </c>
      <c r="B10" s="624">
        <v>3</v>
      </c>
      <c r="C10" s="629">
        <v>0.7</v>
      </c>
      <c r="D10" s="629">
        <v>1.01</v>
      </c>
      <c r="E10" s="629">
        <v>1.17</v>
      </c>
      <c r="F10" s="624">
        <v>3</v>
      </c>
      <c r="G10" s="630">
        <v>0.01</v>
      </c>
      <c r="H10" s="630">
        <v>1.0999999999999999E-2</v>
      </c>
      <c r="I10" s="631">
        <v>1.2999999999999999E-2</v>
      </c>
    </row>
    <row r="11" spans="1:12" ht="14.25" customHeight="1">
      <c r="A11" s="68" t="s">
        <v>87</v>
      </c>
      <c r="B11" s="624">
        <v>1</v>
      </c>
      <c r="C11" s="629">
        <v>1.82</v>
      </c>
      <c r="D11" s="629">
        <v>1.82</v>
      </c>
      <c r="E11" s="629">
        <v>1.82</v>
      </c>
      <c r="F11" s="624">
        <v>1</v>
      </c>
      <c r="G11" s="630">
        <v>5.0000000000000001E-3</v>
      </c>
      <c r="H11" s="630">
        <v>5.0000000000000001E-3</v>
      </c>
      <c r="I11" s="631">
        <v>5.0000000000000001E-3</v>
      </c>
    </row>
    <row r="12" spans="1:12" ht="14.25" customHeight="1">
      <c r="A12" s="68" t="s">
        <v>74</v>
      </c>
      <c r="B12" s="624">
        <v>2</v>
      </c>
      <c r="C12" s="629">
        <v>0.79</v>
      </c>
      <c r="D12" s="629">
        <v>0.94</v>
      </c>
      <c r="E12" s="629">
        <v>1.1000000000000001</v>
      </c>
      <c r="F12" s="624">
        <v>2</v>
      </c>
      <c r="G12" s="630">
        <v>8.9999999999999993E-3</v>
      </c>
      <c r="H12" s="630">
        <v>8.9999999999999993E-3</v>
      </c>
      <c r="I12" s="631">
        <v>8.9999999999999993E-3</v>
      </c>
    </row>
    <row r="13" spans="1:12" ht="14.25" customHeight="1">
      <c r="A13" s="68" t="s">
        <v>75</v>
      </c>
      <c r="B13" s="624">
        <v>1</v>
      </c>
      <c r="C13" s="629">
        <v>0.37</v>
      </c>
      <c r="D13" s="629">
        <v>0.37</v>
      </c>
      <c r="E13" s="629">
        <v>0.37</v>
      </c>
      <c r="F13" s="624">
        <v>1</v>
      </c>
      <c r="G13" s="630">
        <v>7.0000000000000001E-3</v>
      </c>
      <c r="H13" s="630">
        <v>7.0000000000000001E-3</v>
      </c>
      <c r="I13" s="631">
        <v>7.0000000000000001E-3</v>
      </c>
    </row>
    <row r="14" spans="1:12" ht="14.25" customHeight="1">
      <c r="A14" s="68" t="s">
        <v>76</v>
      </c>
      <c r="B14" s="624">
        <v>1</v>
      </c>
      <c r="C14" s="629">
        <v>1.5</v>
      </c>
      <c r="D14" s="629">
        <v>1.5</v>
      </c>
      <c r="E14" s="629">
        <v>1.5</v>
      </c>
      <c r="F14" s="624">
        <v>1</v>
      </c>
      <c r="G14" s="630">
        <v>1.0999999999999999E-2</v>
      </c>
      <c r="H14" s="630">
        <v>1.0999999999999999E-2</v>
      </c>
      <c r="I14" s="631">
        <v>1.0999999999999999E-2</v>
      </c>
    </row>
    <row r="15" spans="1:12" ht="14.25" customHeight="1">
      <c r="A15" s="68" t="s">
        <v>77</v>
      </c>
      <c r="B15" s="514" t="s">
        <v>556</v>
      </c>
      <c r="C15" s="514" t="s">
        <v>556</v>
      </c>
      <c r="D15" s="514" t="s">
        <v>556</v>
      </c>
      <c r="E15" s="514" t="s">
        <v>556</v>
      </c>
      <c r="F15" s="624">
        <v>1</v>
      </c>
      <c r="G15" s="630">
        <v>4.0000000000000001E-3</v>
      </c>
      <c r="H15" s="630">
        <v>4.0000000000000001E-3</v>
      </c>
      <c r="I15" s="631">
        <v>4.0000000000000001E-3</v>
      </c>
    </row>
    <row r="16" spans="1:12" ht="14.25" customHeight="1">
      <c r="A16" s="68" t="s">
        <v>78</v>
      </c>
      <c r="B16" s="514" t="s">
        <v>556</v>
      </c>
      <c r="C16" s="514" t="s">
        <v>556</v>
      </c>
      <c r="D16" s="514" t="s">
        <v>556</v>
      </c>
      <c r="E16" s="514" t="s">
        <v>556</v>
      </c>
      <c r="F16" s="624">
        <v>1</v>
      </c>
      <c r="G16" s="630">
        <v>7.0000000000000001E-3</v>
      </c>
      <c r="H16" s="630">
        <v>7.0000000000000001E-3</v>
      </c>
      <c r="I16" s="631">
        <v>7.0000000000000001E-3</v>
      </c>
    </row>
    <row r="17" spans="1:9" ht="14.25" customHeight="1">
      <c r="A17" s="68" t="s">
        <v>79</v>
      </c>
      <c r="B17" s="624">
        <v>1</v>
      </c>
      <c r="C17" s="629">
        <v>0.88</v>
      </c>
      <c r="D17" s="629">
        <v>0.88</v>
      </c>
      <c r="E17" s="629">
        <v>0.88</v>
      </c>
      <c r="F17" s="624">
        <v>3</v>
      </c>
      <c r="G17" s="630">
        <v>5.0000000000000001E-3</v>
      </c>
      <c r="H17" s="630">
        <v>6.0000000000000001E-3</v>
      </c>
      <c r="I17" s="631">
        <v>6.0000000000000001E-3</v>
      </c>
    </row>
    <row r="18" spans="1:9" ht="14.25" customHeight="1">
      <c r="A18" s="68" t="s">
        <v>80</v>
      </c>
      <c r="B18" s="624">
        <v>1</v>
      </c>
      <c r="C18" s="629">
        <v>0.78</v>
      </c>
      <c r="D18" s="629">
        <v>0.78</v>
      </c>
      <c r="E18" s="629">
        <v>0.78</v>
      </c>
      <c r="F18" s="624">
        <v>1</v>
      </c>
      <c r="G18" s="630">
        <v>1.0999999999999999E-2</v>
      </c>
      <c r="H18" s="630">
        <v>1.0999999999999999E-2</v>
      </c>
      <c r="I18" s="631">
        <v>1.0999999999999999E-2</v>
      </c>
    </row>
    <row r="19" spans="1:9" ht="14.25" customHeight="1">
      <c r="A19" s="68" t="s">
        <v>82</v>
      </c>
      <c r="B19" s="624">
        <v>1</v>
      </c>
      <c r="C19" s="629">
        <v>0.47</v>
      </c>
      <c r="D19" s="629">
        <v>0.47</v>
      </c>
      <c r="E19" s="629">
        <v>0.47</v>
      </c>
      <c r="F19" s="624">
        <v>2</v>
      </c>
      <c r="G19" s="630">
        <v>5.0000000000000001E-3</v>
      </c>
      <c r="H19" s="630">
        <v>5.0000000000000001E-3</v>
      </c>
      <c r="I19" s="631">
        <v>5.0000000000000001E-3</v>
      </c>
    </row>
    <row r="20" spans="1:9" s="31" customFormat="1" ht="14.25" customHeight="1">
      <c r="A20" s="68" t="s">
        <v>211</v>
      </c>
      <c r="B20" s="624">
        <v>1</v>
      </c>
      <c r="C20" s="629">
        <v>1.35</v>
      </c>
      <c r="D20" s="629">
        <v>1.35</v>
      </c>
      <c r="E20" s="629">
        <v>1.35</v>
      </c>
      <c r="F20" s="624">
        <v>1</v>
      </c>
      <c r="G20" s="630">
        <v>8.9999999999999993E-3</v>
      </c>
      <c r="H20" s="630">
        <v>8.9999999999999993E-3</v>
      </c>
      <c r="I20" s="631">
        <v>8.9999999999999993E-3</v>
      </c>
    </row>
    <row r="21" spans="1:9" ht="14.25" customHeight="1">
      <c r="A21" s="68" t="s">
        <v>210</v>
      </c>
      <c r="B21" s="514" t="s">
        <v>556</v>
      </c>
      <c r="C21" s="514" t="s">
        <v>556</v>
      </c>
      <c r="D21" s="514" t="s">
        <v>556</v>
      </c>
      <c r="E21" s="514" t="s">
        <v>556</v>
      </c>
      <c r="F21" s="624">
        <v>1</v>
      </c>
      <c r="G21" s="630">
        <v>4.0000000000000001E-3</v>
      </c>
      <c r="H21" s="630">
        <v>4.0000000000000001E-3</v>
      </c>
      <c r="I21" s="631">
        <v>4.0000000000000001E-3</v>
      </c>
    </row>
    <row r="22" spans="1:9" ht="14.25" customHeight="1">
      <c r="A22" s="68" t="s">
        <v>84</v>
      </c>
      <c r="B22" s="582">
        <v>1</v>
      </c>
      <c r="C22" s="582">
        <v>0.66</v>
      </c>
      <c r="D22" s="582">
        <v>0.66</v>
      </c>
      <c r="E22" s="582">
        <v>0.66</v>
      </c>
      <c r="F22" s="624">
        <v>1</v>
      </c>
      <c r="G22" s="630">
        <v>8.9999999999999993E-3</v>
      </c>
      <c r="H22" s="630">
        <v>8.9999999999999993E-3</v>
      </c>
      <c r="I22" s="631">
        <v>8.9999999999999993E-3</v>
      </c>
    </row>
    <row r="23" spans="1:9" ht="14.25" customHeight="1">
      <c r="A23" s="68" t="s">
        <v>81</v>
      </c>
      <c r="B23" s="537">
        <v>2</v>
      </c>
      <c r="C23" s="492">
        <v>0.92</v>
      </c>
      <c r="D23" s="492">
        <v>0.98</v>
      </c>
      <c r="E23" s="492">
        <v>1.04</v>
      </c>
      <c r="F23" s="624">
        <v>1</v>
      </c>
      <c r="G23" s="630">
        <v>5.0000000000000001E-3</v>
      </c>
      <c r="H23" s="630">
        <v>5.0000000000000001E-3</v>
      </c>
      <c r="I23" s="631">
        <v>5.0000000000000001E-3</v>
      </c>
    </row>
    <row r="24" spans="1:9" ht="14.25" customHeight="1">
      <c r="A24" s="68" t="s">
        <v>85</v>
      </c>
      <c r="B24" s="514" t="s">
        <v>556</v>
      </c>
      <c r="C24" s="514" t="s">
        <v>556</v>
      </c>
      <c r="D24" s="514" t="s">
        <v>556</v>
      </c>
      <c r="E24" s="514" t="s">
        <v>556</v>
      </c>
      <c r="F24" s="624">
        <v>1</v>
      </c>
      <c r="G24" s="630">
        <v>7.0000000000000001E-3</v>
      </c>
      <c r="H24" s="630">
        <v>7.0000000000000001E-3</v>
      </c>
      <c r="I24" s="631">
        <v>7.0000000000000001E-3</v>
      </c>
    </row>
    <row r="25" spans="1:9" ht="14.25" customHeight="1">
      <c r="A25" s="68" t="s">
        <v>208</v>
      </c>
      <c r="B25" s="624">
        <v>1</v>
      </c>
      <c r="C25" s="629">
        <v>0.34</v>
      </c>
      <c r="D25" s="629">
        <v>0.34</v>
      </c>
      <c r="E25" s="629">
        <v>0.34</v>
      </c>
      <c r="F25" s="624">
        <v>1</v>
      </c>
      <c r="G25" s="630">
        <v>8.9999999999999993E-3</v>
      </c>
      <c r="H25" s="630">
        <v>8.9999999999999993E-3</v>
      </c>
      <c r="I25" s="631">
        <v>8.9999999999999993E-3</v>
      </c>
    </row>
    <row r="26" spans="1:9" s="31" customFormat="1" ht="6" customHeight="1">
      <c r="A26" s="113"/>
      <c r="B26" s="856"/>
      <c r="C26" s="857"/>
      <c r="D26" s="857"/>
      <c r="E26" s="857"/>
      <c r="F26" s="856"/>
      <c r="G26" s="858"/>
      <c r="H26" s="858"/>
      <c r="I26" s="858"/>
    </row>
    <row r="27" spans="1:9" ht="14.25" customHeight="1">
      <c r="A27" s="1079" t="s">
        <v>1814</v>
      </c>
      <c r="B27" s="1079"/>
      <c r="C27" s="1079"/>
      <c r="D27" s="1079"/>
      <c r="E27" s="1079"/>
      <c r="F27" s="1079"/>
      <c r="G27" s="1079"/>
      <c r="H27" s="1079"/>
      <c r="I27" s="1080"/>
    </row>
    <row r="28" spans="1:9" s="31" customFormat="1" ht="6" customHeight="1">
      <c r="A28" s="859"/>
      <c r="B28" s="859"/>
      <c r="C28" s="859"/>
      <c r="D28" s="859"/>
      <c r="E28" s="859"/>
      <c r="F28" s="859"/>
      <c r="G28" s="859"/>
      <c r="H28" s="859"/>
      <c r="I28" s="859"/>
    </row>
    <row r="29" spans="1:9" ht="14.25" customHeight="1">
      <c r="A29" s="616" t="s">
        <v>541</v>
      </c>
      <c r="B29" s="25"/>
      <c r="C29" s="25"/>
      <c r="D29" s="25"/>
      <c r="E29" s="25"/>
      <c r="F29" s="25"/>
      <c r="G29" s="25"/>
    </row>
    <row r="30" spans="1:9" ht="14.25" customHeight="1">
      <c r="A30" s="617" t="s">
        <v>1801</v>
      </c>
      <c r="B30" s="25"/>
      <c r="C30" s="25"/>
      <c r="D30" s="25"/>
      <c r="E30" s="25"/>
      <c r="F30" s="25"/>
      <c r="G30" s="25"/>
    </row>
  </sheetData>
  <customSheetViews>
    <customSheetView guid="{17A61E15-CB34-4E45-B54C-4890B27A542F}" showGridLines="0">
      <selection activeCell="E20" sqref="E20"/>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8">
    <mergeCell ref="A27:I2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5" orientation="landscape" r:id="rId2"/>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election activeCell="K11" sqref="K11"/>
    </sheetView>
  </sheetViews>
  <sheetFormatPr defaultColWidth="9.140625" defaultRowHeight="12"/>
  <cols>
    <col min="1" max="1" width="32" style="9" customWidth="1"/>
    <col min="2" max="9" width="12.42578125" style="9" customWidth="1"/>
    <col min="10" max="11" width="11.42578125" style="9" customWidth="1"/>
    <col min="12" max="16384" width="9.140625" style="9"/>
  </cols>
  <sheetData>
    <row r="1" spans="1:12" ht="14.25" customHeight="1">
      <c r="A1" s="416" t="s">
        <v>1827</v>
      </c>
      <c r="B1" s="12"/>
      <c r="C1" s="12"/>
      <c r="D1" s="12"/>
      <c r="E1" s="12"/>
      <c r="F1" s="12"/>
      <c r="G1" s="12"/>
      <c r="H1" s="12"/>
      <c r="I1" s="12"/>
      <c r="K1" s="2" t="s">
        <v>502</v>
      </c>
      <c r="L1" s="10"/>
    </row>
    <row r="2" spans="1:12" ht="14.25" customHeight="1">
      <c r="A2" s="438" t="s">
        <v>1820</v>
      </c>
      <c r="B2" s="13"/>
      <c r="C2" s="13"/>
      <c r="D2" s="13"/>
      <c r="E2" s="13"/>
      <c r="F2" s="13"/>
      <c r="G2" s="13"/>
      <c r="H2" s="13"/>
      <c r="I2" s="13"/>
      <c r="K2" s="65" t="s">
        <v>503</v>
      </c>
      <c r="L2" s="10"/>
    </row>
    <row r="3" spans="1:12" ht="5.0999999999999996" customHeight="1">
      <c r="A3" s="14"/>
      <c r="B3" s="20"/>
      <c r="C3" s="20"/>
      <c r="D3" s="20"/>
      <c r="E3" s="20"/>
      <c r="F3" s="20"/>
      <c r="G3" s="20"/>
      <c r="H3" s="20"/>
      <c r="I3" s="20"/>
      <c r="K3" s="3"/>
      <c r="L3" s="10"/>
    </row>
    <row r="4" spans="1:12" ht="32.25" customHeight="1">
      <c r="A4" s="942" t="s">
        <v>1084</v>
      </c>
      <c r="B4" s="924" t="s">
        <v>1091</v>
      </c>
      <c r="C4" s="925"/>
      <c r="D4" s="925"/>
      <c r="E4" s="926"/>
      <c r="F4" s="925" t="s">
        <v>1092</v>
      </c>
      <c r="G4" s="925"/>
      <c r="H4" s="925"/>
      <c r="I4" s="925"/>
    </row>
    <row r="5" spans="1:12" ht="84.75" customHeight="1">
      <c r="A5" s="943"/>
      <c r="B5" s="945" t="s">
        <v>1065</v>
      </c>
      <c r="C5" s="925" t="s">
        <v>1110</v>
      </c>
      <c r="D5" s="925"/>
      <c r="E5" s="925"/>
      <c r="F5" s="945" t="s">
        <v>1065</v>
      </c>
      <c r="G5" s="925" t="s">
        <v>1109</v>
      </c>
      <c r="H5" s="925"/>
      <c r="I5" s="925"/>
    </row>
    <row r="6" spans="1:12" ht="30.75" customHeight="1">
      <c r="A6" s="944"/>
      <c r="B6" s="1013"/>
      <c r="C6" s="4" t="s">
        <v>1068</v>
      </c>
      <c r="D6" s="4" t="s">
        <v>1069</v>
      </c>
      <c r="E6" s="4" t="s">
        <v>1070</v>
      </c>
      <c r="F6" s="1013"/>
      <c r="G6" s="4" t="s">
        <v>1068</v>
      </c>
      <c r="H6" s="4" t="s">
        <v>1069</v>
      </c>
      <c r="I6" s="5" t="s">
        <v>1070</v>
      </c>
    </row>
    <row r="7" spans="1:12" ht="14.25" customHeight="1">
      <c r="A7" s="113" t="s">
        <v>59</v>
      </c>
      <c r="B7" s="624">
        <v>1</v>
      </c>
      <c r="C7" s="629">
        <v>0.46</v>
      </c>
      <c r="D7" s="629">
        <v>0.46</v>
      </c>
      <c r="E7" s="629">
        <v>0.46</v>
      </c>
      <c r="F7" s="624">
        <v>1</v>
      </c>
      <c r="G7" s="629">
        <v>0.19</v>
      </c>
      <c r="H7" s="629">
        <v>0.19</v>
      </c>
      <c r="I7" s="632">
        <v>0.19</v>
      </c>
      <c r="J7" s="860"/>
      <c r="K7" s="31"/>
      <c r="L7" s="31"/>
    </row>
    <row r="8" spans="1:12" ht="14.25" customHeight="1">
      <c r="A8" s="113" t="s">
        <v>60</v>
      </c>
      <c r="B8" s="624">
        <v>1</v>
      </c>
      <c r="C8" s="629">
        <v>0.77</v>
      </c>
      <c r="D8" s="629">
        <v>0.77</v>
      </c>
      <c r="E8" s="629">
        <v>0.77</v>
      </c>
      <c r="F8" s="624">
        <v>1</v>
      </c>
      <c r="G8" s="629">
        <v>0.24</v>
      </c>
      <c r="H8" s="629">
        <v>0.24</v>
      </c>
      <c r="I8" s="632">
        <v>0.24</v>
      </c>
      <c r="J8" s="860"/>
      <c r="K8" s="31"/>
      <c r="L8" s="31"/>
    </row>
    <row r="9" spans="1:12" ht="14.25" customHeight="1">
      <c r="A9" s="113" t="s">
        <v>61</v>
      </c>
      <c r="B9" s="624">
        <v>1</v>
      </c>
      <c r="C9" s="629">
        <v>1.1200000000000001</v>
      </c>
      <c r="D9" s="629">
        <v>1.1200000000000001</v>
      </c>
      <c r="E9" s="629">
        <v>1.1200000000000001</v>
      </c>
      <c r="F9" s="624">
        <v>1</v>
      </c>
      <c r="G9" s="629">
        <v>1</v>
      </c>
      <c r="H9" s="629">
        <v>1</v>
      </c>
      <c r="I9" s="632">
        <v>1</v>
      </c>
      <c r="J9" s="860"/>
      <c r="K9" s="31"/>
      <c r="L9" s="31"/>
    </row>
    <row r="10" spans="1:12" ht="14.25" customHeight="1">
      <c r="A10" s="113" t="s">
        <v>72</v>
      </c>
      <c r="B10" s="624">
        <v>3</v>
      </c>
      <c r="C10" s="629">
        <v>0.71</v>
      </c>
      <c r="D10" s="629">
        <v>0.76</v>
      </c>
      <c r="E10" s="629">
        <v>0.81</v>
      </c>
      <c r="F10" s="624">
        <v>3</v>
      </c>
      <c r="G10" s="629">
        <v>0.38</v>
      </c>
      <c r="H10" s="629">
        <v>0.4</v>
      </c>
      <c r="I10" s="632">
        <v>0.42</v>
      </c>
      <c r="J10" s="860"/>
      <c r="K10" s="31"/>
      <c r="L10" s="31"/>
    </row>
    <row r="11" spans="1:12" ht="14.25" customHeight="1">
      <c r="A11" s="113" t="s">
        <v>87</v>
      </c>
      <c r="B11" s="624">
        <v>1</v>
      </c>
      <c r="C11" s="629">
        <v>0.51</v>
      </c>
      <c r="D11" s="629">
        <v>0.51</v>
      </c>
      <c r="E11" s="629">
        <v>0.51</v>
      </c>
      <c r="F11" s="624">
        <v>1</v>
      </c>
      <c r="G11" s="629">
        <v>0.2</v>
      </c>
      <c r="H11" s="629">
        <v>0.2</v>
      </c>
      <c r="I11" s="632">
        <v>0.2</v>
      </c>
      <c r="J11" s="860"/>
      <c r="K11" s="31"/>
      <c r="L11" s="31"/>
    </row>
    <row r="12" spans="1:12" ht="14.25" customHeight="1">
      <c r="A12" s="113" t="s">
        <v>74</v>
      </c>
      <c r="B12" s="624">
        <v>2</v>
      </c>
      <c r="C12" s="629">
        <v>0.74</v>
      </c>
      <c r="D12" s="629">
        <v>0.78</v>
      </c>
      <c r="E12" s="629">
        <v>0.83</v>
      </c>
      <c r="F12" s="624">
        <v>2</v>
      </c>
      <c r="G12" s="629">
        <v>0.31</v>
      </c>
      <c r="H12" s="629">
        <v>0.31</v>
      </c>
      <c r="I12" s="632">
        <v>0.32</v>
      </c>
      <c r="J12" s="860"/>
      <c r="K12" s="31"/>
      <c r="L12" s="31"/>
    </row>
    <row r="13" spans="1:12" ht="14.25" customHeight="1">
      <c r="A13" s="113" t="s">
        <v>492</v>
      </c>
      <c r="B13" s="514" t="s">
        <v>556</v>
      </c>
      <c r="C13" s="514" t="s">
        <v>556</v>
      </c>
      <c r="D13" s="514" t="s">
        <v>556</v>
      </c>
      <c r="E13" s="514" t="s">
        <v>556</v>
      </c>
      <c r="F13" s="514" t="s">
        <v>556</v>
      </c>
      <c r="G13" s="514" t="s">
        <v>556</v>
      </c>
      <c r="H13" s="514" t="s">
        <v>556</v>
      </c>
      <c r="I13" s="861" t="s">
        <v>556</v>
      </c>
      <c r="J13" s="860"/>
      <c r="K13" s="31"/>
      <c r="L13" s="31"/>
    </row>
    <row r="14" spans="1:12" ht="14.25" customHeight="1">
      <c r="A14" s="113" t="s">
        <v>76</v>
      </c>
      <c r="B14" s="624">
        <v>1</v>
      </c>
      <c r="C14" s="629">
        <v>0.95</v>
      </c>
      <c r="D14" s="629">
        <v>0.95</v>
      </c>
      <c r="E14" s="629">
        <v>0.95</v>
      </c>
      <c r="F14" s="624">
        <v>1</v>
      </c>
      <c r="G14" s="629">
        <v>0.43</v>
      </c>
      <c r="H14" s="629">
        <v>0.43</v>
      </c>
      <c r="I14" s="632">
        <v>0.43</v>
      </c>
      <c r="J14" s="860"/>
      <c r="K14" s="31"/>
      <c r="L14" s="31"/>
    </row>
    <row r="15" spans="1:12" ht="14.25" customHeight="1">
      <c r="A15" s="113" t="s">
        <v>77</v>
      </c>
      <c r="B15" s="624">
        <v>1</v>
      </c>
      <c r="C15" s="629">
        <v>0.72</v>
      </c>
      <c r="D15" s="629">
        <v>0.72</v>
      </c>
      <c r="E15" s="629">
        <v>0.72</v>
      </c>
      <c r="F15" s="624">
        <v>1</v>
      </c>
      <c r="G15" s="629">
        <v>0.14000000000000001</v>
      </c>
      <c r="H15" s="629">
        <v>0.14000000000000001</v>
      </c>
      <c r="I15" s="632">
        <v>0.14000000000000001</v>
      </c>
      <c r="J15" s="860"/>
      <c r="K15" s="31"/>
      <c r="L15" s="31"/>
    </row>
    <row r="16" spans="1:12" ht="14.25" customHeight="1">
      <c r="A16" s="113" t="s">
        <v>78</v>
      </c>
      <c r="B16" s="624">
        <v>1</v>
      </c>
      <c r="C16" s="629">
        <v>0.62</v>
      </c>
      <c r="D16" s="629">
        <v>0.62</v>
      </c>
      <c r="E16" s="629">
        <v>0.62</v>
      </c>
      <c r="F16" s="624">
        <v>1</v>
      </c>
      <c r="G16" s="629">
        <v>0.17</v>
      </c>
      <c r="H16" s="629">
        <v>0.17</v>
      </c>
      <c r="I16" s="632">
        <v>0.17</v>
      </c>
      <c r="J16" s="860"/>
      <c r="K16" s="31"/>
      <c r="L16" s="31"/>
    </row>
    <row r="17" spans="1:12" ht="14.25" customHeight="1">
      <c r="A17" s="113" t="s">
        <v>79</v>
      </c>
      <c r="B17" s="624">
        <v>3</v>
      </c>
      <c r="C17" s="629">
        <v>0.45</v>
      </c>
      <c r="D17" s="629">
        <v>0.48</v>
      </c>
      <c r="E17" s="629">
        <v>0.49</v>
      </c>
      <c r="F17" s="624">
        <v>3</v>
      </c>
      <c r="G17" s="629">
        <v>0.21</v>
      </c>
      <c r="H17" s="629">
        <v>0.22</v>
      </c>
      <c r="I17" s="632">
        <v>0.24</v>
      </c>
      <c r="J17" s="860"/>
      <c r="K17" s="31"/>
      <c r="L17" s="31"/>
    </row>
    <row r="18" spans="1:12" ht="14.25" customHeight="1">
      <c r="A18" s="113" t="s">
        <v>80</v>
      </c>
      <c r="B18" s="624">
        <v>1</v>
      </c>
      <c r="C18" s="629">
        <v>2.37</v>
      </c>
      <c r="D18" s="629">
        <v>2.37</v>
      </c>
      <c r="E18" s="629">
        <v>2.37</v>
      </c>
      <c r="F18" s="624">
        <v>1</v>
      </c>
      <c r="G18" s="629">
        <v>0.26</v>
      </c>
      <c r="H18" s="629">
        <v>0.26</v>
      </c>
      <c r="I18" s="632">
        <v>0.26</v>
      </c>
      <c r="J18" s="860"/>
      <c r="K18" s="31"/>
      <c r="L18" s="31"/>
    </row>
    <row r="19" spans="1:12" ht="14.25" customHeight="1">
      <c r="A19" s="113" t="s">
        <v>82</v>
      </c>
      <c r="B19" s="624">
        <v>2</v>
      </c>
      <c r="C19" s="629">
        <v>0.76</v>
      </c>
      <c r="D19" s="629">
        <v>0.79</v>
      </c>
      <c r="E19" s="629">
        <v>0.81</v>
      </c>
      <c r="F19" s="624">
        <v>2</v>
      </c>
      <c r="G19" s="629">
        <v>0.1</v>
      </c>
      <c r="H19" s="629">
        <v>0.11</v>
      </c>
      <c r="I19" s="632">
        <v>0.12</v>
      </c>
      <c r="J19" s="860"/>
      <c r="K19" s="31"/>
      <c r="L19" s="31"/>
    </row>
    <row r="20" spans="1:12" s="31" customFormat="1" ht="14.25" customHeight="1">
      <c r="A20" s="113" t="s">
        <v>211</v>
      </c>
      <c r="B20" s="624">
        <v>1</v>
      </c>
      <c r="C20" s="629">
        <v>0.67</v>
      </c>
      <c r="D20" s="629">
        <v>0.67</v>
      </c>
      <c r="E20" s="629">
        <v>0.67</v>
      </c>
      <c r="F20" s="624">
        <v>1</v>
      </c>
      <c r="G20" s="629">
        <v>0.33</v>
      </c>
      <c r="H20" s="629">
        <v>0.33</v>
      </c>
      <c r="I20" s="632">
        <v>0.33</v>
      </c>
      <c r="J20" s="860"/>
    </row>
    <row r="21" spans="1:12" ht="14.25" customHeight="1">
      <c r="A21" s="113" t="s">
        <v>210</v>
      </c>
      <c r="B21" s="624">
        <v>1</v>
      </c>
      <c r="C21" s="629">
        <v>0.35</v>
      </c>
      <c r="D21" s="629">
        <v>0.35</v>
      </c>
      <c r="E21" s="629">
        <v>0.35</v>
      </c>
      <c r="F21" s="624">
        <v>1</v>
      </c>
      <c r="G21" s="629">
        <v>0.11</v>
      </c>
      <c r="H21" s="629">
        <v>0.11</v>
      </c>
      <c r="I21" s="632">
        <v>0.11</v>
      </c>
      <c r="J21" s="860"/>
      <c r="K21" s="31"/>
      <c r="L21" s="31"/>
    </row>
    <row r="22" spans="1:12" ht="14.25" customHeight="1">
      <c r="A22" s="113" t="s">
        <v>84</v>
      </c>
      <c r="B22" s="624">
        <v>1</v>
      </c>
      <c r="C22" s="629">
        <v>1.35</v>
      </c>
      <c r="D22" s="629">
        <v>1.35</v>
      </c>
      <c r="E22" s="629">
        <v>1.35</v>
      </c>
      <c r="F22" s="624">
        <v>1</v>
      </c>
      <c r="G22" s="629">
        <v>0.5</v>
      </c>
      <c r="H22" s="629">
        <v>0.5</v>
      </c>
      <c r="I22" s="632">
        <v>0.5</v>
      </c>
      <c r="J22" s="860"/>
      <c r="K22" s="31"/>
      <c r="L22" s="31"/>
    </row>
    <row r="23" spans="1:12" ht="14.25" customHeight="1">
      <c r="A23" s="113" t="s">
        <v>81</v>
      </c>
      <c r="B23" s="624">
        <v>1</v>
      </c>
      <c r="C23" s="629">
        <v>0.52</v>
      </c>
      <c r="D23" s="629">
        <v>0.52</v>
      </c>
      <c r="E23" s="629">
        <v>0.52</v>
      </c>
      <c r="F23" s="624">
        <v>1</v>
      </c>
      <c r="G23" s="629">
        <v>0.23</v>
      </c>
      <c r="H23" s="629">
        <v>0.23</v>
      </c>
      <c r="I23" s="632">
        <v>0.23</v>
      </c>
      <c r="J23" s="860"/>
      <c r="K23" s="31"/>
      <c r="L23" s="31"/>
    </row>
    <row r="24" spans="1:12" ht="14.25" customHeight="1">
      <c r="A24" s="113" t="s">
        <v>85</v>
      </c>
      <c r="B24" s="624">
        <v>1</v>
      </c>
      <c r="C24" s="629">
        <v>0.61</v>
      </c>
      <c r="D24" s="629">
        <v>0.61</v>
      </c>
      <c r="E24" s="629">
        <v>0.61</v>
      </c>
      <c r="F24" s="624">
        <v>1</v>
      </c>
      <c r="G24" s="629">
        <v>0.16</v>
      </c>
      <c r="H24" s="629">
        <v>0.16</v>
      </c>
      <c r="I24" s="632">
        <v>0.16</v>
      </c>
      <c r="J24" s="860"/>
      <c r="K24" s="31"/>
      <c r="L24" s="31"/>
    </row>
    <row r="25" spans="1:12" ht="14.25" customHeight="1">
      <c r="A25" s="390" t="s">
        <v>208</v>
      </c>
      <c r="B25" s="624">
        <v>1</v>
      </c>
      <c r="C25" s="629">
        <v>1.69</v>
      </c>
      <c r="D25" s="629">
        <v>1.69</v>
      </c>
      <c r="E25" s="629">
        <v>1.69</v>
      </c>
      <c r="F25" s="624">
        <v>1</v>
      </c>
      <c r="G25" s="629">
        <v>0.17</v>
      </c>
      <c r="H25" s="629">
        <v>0.17</v>
      </c>
      <c r="I25" s="632">
        <v>0.17</v>
      </c>
      <c r="J25" s="860"/>
      <c r="K25" s="31"/>
      <c r="L25" s="31"/>
    </row>
    <row r="26" spans="1:12" ht="6" customHeight="1"/>
    <row r="27" spans="1:12" ht="14.25" customHeight="1">
      <c r="A27" s="616" t="s">
        <v>541</v>
      </c>
      <c r="B27" s="25"/>
      <c r="C27" s="25"/>
      <c r="D27" s="25"/>
      <c r="E27" s="25"/>
      <c r="F27" s="25"/>
      <c r="G27" s="25"/>
      <c r="H27" s="25"/>
    </row>
    <row r="28" spans="1:12" s="63" customFormat="1" ht="14.25" customHeight="1">
      <c r="A28" s="617" t="s">
        <v>1801</v>
      </c>
      <c r="B28" s="388"/>
      <c r="C28" s="388"/>
      <c r="D28" s="388"/>
      <c r="E28" s="388"/>
      <c r="F28" s="388"/>
      <c r="G28" s="388"/>
      <c r="H28" s="388"/>
    </row>
  </sheetData>
  <customSheetViews>
    <customSheetView guid="{17A61E15-CB34-4E45-B54C-4890B27A542F}" showGridLines="0">
      <selection activeCell="B14" sqref="B14"/>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landscape" r:id="rId2"/>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election activeCell="E31" sqref="E31"/>
    </sheetView>
  </sheetViews>
  <sheetFormatPr defaultColWidth="9.140625" defaultRowHeight="12"/>
  <cols>
    <col min="1" max="1" width="29.5703125" style="9" customWidth="1"/>
    <col min="2" max="9" width="12.42578125" style="9" customWidth="1"/>
    <col min="10" max="10" width="9.140625" style="9"/>
    <col min="11" max="11" width="11.140625" style="9" customWidth="1"/>
    <col min="12" max="16384" width="9.140625" style="9"/>
  </cols>
  <sheetData>
    <row r="1" spans="1:12" ht="14.25" customHeight="1">
      <c r="A1" s="416" t="s">
        <v>1828</v>
      </c>
      <c r="B1" s="12"/>
      <c r="C1" s="12"/>
      <c r="D1" s="12"/>
      <c r="E1" s="12"/>
      <c r="F1" s="12"/>
      <c r="G1" s="12"/>
      <c r="H1" s="12"/>
      <c r="I1" s="12"/>
      <c r="K1" s="2" t="s">
        <v>502</v>
      </c>
      <c r="L1" s="10"/>
    </row>
    <row r="2" spans="1:12" ht="14.25" customHeight="1">
      <c r="A2" s="438" t="s">
        <v>1822</v>
      </c>
      <c r="B2" s="13"/>
      <c r="C2" s="13"/>
      <c r="D2" s="13"/>
      <c r="E2" s="13"/>
      <c r="F2" s="13"/>
      <c r="G2" s="13"/>
      <c r="H2" s="13"/>
      <c r="I2" s="13"/>
      <c r="K2" s="65" t="s">
        <v>503</v>
      </c>
      <c r="L2" s="10"/>
    </row>
    <row r="3" spans="1:12" ht="6" customHeight="1">
      <c r="A3" s="14"/>
      <c r="B3" s="20"/>
      <c r="C3" s="20"/>
      <c r="D3" s="20"/>
      <c r="E3" s="20"/>
      <c r="F3" s="20"/>
      <c r="G3" s="20"/>
      <c r="H3" s="20"/>
      <c r="I3" s="20"/>
      <c r="K3" s="3"/>
      <c r="L3" s="10"/>
    </row>
    <row r="4" spans="1:12" ht="35.25" customHeight="1">
      <c r="A4" s="942" t="s">
        <v>1084</v>
      </c>
      <c r="B4" s="924" t="s">
        <v>1093</v>
      </c>
      <c r="C4" s="925"/>
      <c r="D4" s="925"/>
      <c r="E4" s="926"/>
      <c r="F4" s="925" t="s">
        <v>1094</v>
      </c>
      <c r="G4" s="925"/>
      <c r="H4" s="925"/>
      <c r="I4" s="925"/>
    </row>
    <row r="5" spans="1:12" ht="85.5" customHeight="1">
      <c r="A5" s="943"/>
      <c r="B5" s="945" t="s">
        <v>1065</v>
      </c>
      <c r="C5" s="925" t="s">
        <v>1111</v>
      </c>
      <c r="D5" s="925"/>
      <c r="E5" s="926"/>
      <c r="F5" s="942" t="s">
        <v>1065</v>
      </c>
      <c r="G5" s="925" t="s">
        <v>1112</v>
      </c>
      <c r="H5" s="925"/>
      <c r="I5" s="925"/>
    </row>
    <row r="6" spans="1:12" ht="37.5" customHeight="1">
      <c r="A6" s="944"/>
      <c r="B6" s="1013"/>
      <c r="C6" s="4" t="s">
        <v>1068</v>
      </c>
      <c r="D6" s="4" t="s">
        <v>1069</v>
      </c>
      <c r="E6" s="4" t="s">
        <v>1070</v>
      </c>
      <c r="F6" s="944"/>
      <c r="G6" s="4" t="s">
        <v>1068</v>
      </c>
      <c r="H6" s="4" t="s">
        <v>1069</v>
      </c>
      <c r="I6" s="5" t="s">
        <v>1070</v>
      </c>
    </row>
    <row r="7" spans="1:12" ht="14.25" customHeight="1">
      <c r="A7" s="387" t="s">
        <v>59</v>
      </c>
      <c r="B7" s="627">
        <v>1</v>
      </c>
      <c r="C7" s="633">
        <v>1.0900000000000001</v>
      </c>
      <c r="D7" s="633">
        <v>1.0900000000000001</v>
      </c>
      <c r="E7" s="633">
        <v>1.0900000000000001</v>
      </c>
      <c r="F7" s="627">
        <v>1</v>
      </c>
      <c r="G7" s="633">
        <v>1.63</v>
      </c>
      <c r="H7" s="633">
        <v>1.63</v>
      </c>
      <c r="I7" s="634">
        <v>1.63</v>
      </c>
    </row>
    <row r="8" spans="1:12" ht="14.25" customHeight="1">
      <c r="A8" s="113" t="s">
        <v>60</v>
      </c>
      <c r="B8" s="537">
        <v>1</v>
      </c>
      <c r="C8" s="492">
        <v>1.1399999999999999</v>
      </c>
      <c r="D8" s="492">
        <v>1.1399999999999999</v>
      </c>
      <c r="E8" s="492">
        <v>1.1399999999999999</v>
      </c>
      <c r="F8" s="624">
        <v>1</v>
      </c>
      <c r="G8" s="629">
        <v>2.4300000000000002</v>
      </c>
      <c r="H8" s="629">
        <v>2.4300000000000002</v>
      </c>
      <c r="I8" s="634">
        <v>2.4300000000000002</v>
      </c>
    </row>
    <row r="9" spans="1:12" ht="14.25" customHeight="1">
      <c r="A9" s="113" t="s">
        <v>61</v>
      </c>
      <c r="B9" s="624">
        <v>1</v>
      </c>
      <c r="C9" s="629">
        <v>1.89</v>
      </c>
      <c r="D9" s="629">
        <v>1.89</v>
      </c>
      <c r="E9" s="629">
        <v>1.89</v>
      </c>
      <c r="F9" s="624">
        <v>2</v>
      </c>
      <c r="G9" s="629">
        <v>3.49</v>
      </c>
      <c r="H9" s="629">
        <v>3.76</v>
      </c>
      <c r="I9" s="634">
        <v>4.03</v>
      </c>
    </row>
    <row r="10" spans="1:12" ht="14.25" customHeight="1">
      <c r="A10" s="113" t="s">
        <v>72</v>
      </c>
      <c r="B10" s="624">
        <v>3</v>
      </c>
      <c r="C10" s="629">
        <v>1.5</v>
      </c>
      <c r="D10" s="629">
        <v>1.69</v>
      </c>
      <c r="E10" s="629">
        <v>2.02</v>
      </c>
      <c r="F10" s="624">
        <v>6</v>
      </c>
      <c r="G10" s="629">
        <v>3.73</v>
      </c>
      <c r="H10" s="629">
        <v>3.88</v>
      </c>
      <c r="I10" s="634">
        <v>4.3600000000000003</v>
      </c>
    </row>
    <row r="11" spans="1:12" ht="14.25" customHeight="1">
      <c r="A11" s="113" t="s">
        <v>87</v>
      </c>
      <c r="B11" s="624">
        <v>1</v>
      </c>
      <c r="C11" s="629">
        <v>3.79</v>
      </c>
      <c r="D11" s="629">
        <v>3.79</v>
      </c>
      <c r="E11" s="629">
        <v>3.79</v>
      </c>
      <c r="F11" s="624">
        <v>1</v>
      </c>
      <c r="G11" s="629">
        <v>2</v>
      </c>
      <c r="H11" s="629">
        <v>2</v>
      </c>
      <c r="I11" s="634">
        <v>2</v>
      </c>
    </row>
    <row r="12" spans="1:12" ht="14.25" customHeight="1">
      <c r="A12" s="113" t="s">
        <v>74</v>
      </c>
      <c r="B12" s="624">
        <v>2</v>
      </c>
      <c r="C12" s="629">
        <v>1.1299999999999999</v>
      </c>
      <c r="D12" s="629">
        <v>1.27</v>
      </c>
      <c r="E12" s="629">
        <v>1.4</v>
      </c>
      <c r="F12" s="624">
        <v>3</v>
      </c>
      <c r="G12" s="629">
        <v>2.3199999999999998</v>
      </c>
      <c r="H12" s="629">
        <v>2.69</v>
      </c>
      <c r="I12" s="634">
        <v>3.16</v>
      </c>
    </row>
    <row r="13" spans="1:12" ht="14.25" customHeight="1">
      <c r="A13" s="113" t="s">
        <v>492</v>
      </c>
      <c r="B13" s="514" t="s">
        <v>556</v>
      </c>
      <c r="C13" s="514" t="s">
        <v>556</v>
      </c>
      <c r="D13" s="514" t="s">
        <v>556</v>
      </c>
      <c r="E13" s="514" t="s">
        <v>556</v>
      </c>
      <c r="F13" s="624">
        <v>1</v>
      </c>
      <c r="G13" s="629">
        <v>2.0099999999999998</v>
      </c>
      <c r="H13" s="629">
        <v>2.0099999999999998</v>
      </c>
      <c r="I13" s="634">
        <v>2.0099999999999998</v>
      </c>
    </row>
    <row r="14" spans="1:12" ht="14.25" customHeight="1">
      <c r="A14" s="113" t="s">
        <v>76</v>
      </c>
      <c r="B14" s="624">
        <v>1</v>
      </c>
      <c r="C14" s="629">
        <v>2.06</v>
      </c>
      <c r="D14" s="629">
        <v>2.06</v>
      </c>
      <c r="E14" s="629">
        <v>2.06</v>
      </c>
      <c r="F14" s="624">
        <v>1</v>
      </c>
      <c r="G14" s="629">
        <v>9.42</v>
      </c>
      <c r="H14" s="629">
        <v>9.42</v>
      </c>
      <c r="I14" s="634">
        <v>9.42</v>
      </c>
    </row>
    <row r="15" spans="1:12" ht="14.25" customHeight="1">
      <c r="A15" s="113" t="s">
        <v>77</v>
      </c>
      <c r="B15" s="624">
        <v>1</v>
      </c>
      <c r="C15" s="629">
        <v>1</v>
      </c>
      <c r="D15" s="629">
        <v>1</v>
      </c>
      <c r="E15" s="629">
        <v>1</v>
      </c>
      <c r="F15" s="624">
        <v>2</v>
      </c>
      <c r="G15" s="629">
        <v>0.75</v>
      </c>
      <c r="H15" s="629">
        <v>0.94</v>
      </c>
      <c r="I15" s="634">
        <v>1.1200000000000001</v>
      </c>
    </row>
    <row r="16" spans="1:12" ht="14.25" customHeight="1">
      <c r="A16" s="113" t="s">
        <v>78</v>
      </c>
      <c r="B16" s="624">
        <v>1</v>
      </c>
      <c r="C16" s="629">
        <v>1.2</v>
      </c>
      <c r="D16" s="629">
        <v>1.2</v>
      </c>
      <c r="E16" s="629">
        <v>1.2</v>
      </c>
      <c r="F16" s="624">
        <v>1</v>
      </c>
      <c r="G16" s="629">
        <v>0.77</v>
      </c>
      <c r="H16" s="629">
        <v>0.77</v>
      </c>
      <c r="I16" s="634">
        <v>0.77</v>
      </c>
    </row>
    <row r="17" spans="1:9" ht="14.25" customHeight="1">
      <c r="A17" s="113" t="s">
        <v>79</v>
      </c>
      <c r="B17" s="624">
        <v>3</v>
      </c>
      <c r="C17" s="629">
        <v>0.62</v>
      </c>
      <c r="D17" s="629">
        <v>0.71</v>
      </c>
      <c r="E17" s="629">
        <v>0.75</v>
      </c>
      <c r="F17" s="624">
        <v>3</v>
      </c>
      <c r="G17" s="629">
        <v>0.83</v>
      </c>
      <c r="H17" s="629">
        <v>1.45</v>
      </c>
      <c r="I17" s="634">
        <v>2.0699999999999998</v>
      </c>
    </row>
    <row r="18" spans="1:9" ht="14.25" customHeight="1">
      <c r="A18" s="113" t="s">
        <v>80</v>
      </c>
      <c r="B18" s="624">
        <v>1</v>
      </c>
      <c r="C18" s="629">
        <v>1.2</v>
      </c>
      <c r="D18" s="629">
        <v>1.2</v>
      </c>
      <c r="E18" s="629">
        <v>1.2</v>
      </c>
      <c r="F18" s="624">
        <v>2</v>
      </c>
      <c r="G18" s="629">
        <v>2.35</v>
      </c>
      <c r="H18" s="629">
        <v>2.4700000000000002</v>
      </c>
      <c r="I18" s="634">
        <v>2.59</v>
      </c>
    </row>
    <row r="19" spans="1:9" ht="14.25" customHeight="1">
      <c r="A19" s="113" t="s">
        <v>82</v>
      </c>
      <c r="B19" s="624">
        <v>2</v>
      </c>
      <c r="C19" s="629">
        <v>5.78</v>
      </c>
      <c r="D19" s="629">
        <v>6.2</v>
      </c>
      <c r="E19" s="629">
        <v>6.62</v>
      </c>
      <c r="F19" s="624">
        <v>2</v>
      </c>
      <c r="G19" s="629">
        <v>1.81</v>
      </c>
      <c r="H19" s="629">
        <v>2.39</v>
      </c>
      <c r="I19" s="634">
        <v>2.97</v>
      </c>
    </row>
    <row r="20" spans="1:9" ht="14.25" customHeight="1">
      <c r="A20" s="113" t="s">
        <v>83</v>
      </c>
      <c r="B20" s="624">
        <v>1</v>
      </c>
      <c r="C20" s="629">
        <v>3.55</v>
      </c>
      <c r="D20" s="629">
        <v>3.55</v>
      </c>
      <c r="E20" s="629">
        <v>3.55</v>
      </c>
      <c r="F20" s="624">
        <v>2</v>
      </c>
      <c r="G20" s="629">
        <v>3.26</v>
      </c>
      <c r="H20" s="629">
        <v>3.84</v>
      </c>
      <c r="I20" s="634">
        <v>4.43</v>
      </c>
    </row>
    <row r="21" spans="1:9" ht="14.25" customHeight="1">
      <c r="A21" s="113" t="s">
        <v>210</v>
      </c>
      <c r="B21" s="624">
        <v>1</v>
      </c>
      <c r="C21" s="629">
        <v>2.2200000000000002</v>
      </c>
      <c r="D21" s="629">
        <v>2.2200000000000002</v>
      </c>
      <c r="E21" s="629">
        <v>2.2200000000000002</v>
      </c>
      <c r="F21" s="624">
        <v>1</v>
      </c>
      <c r="G21" s="629">
        <v>0.77</v>
      </c>
      <c r="H21" s="629">
        <v>0.77</v>
      </c>
      <c r="I21" s="634">
        <v>0.77</v>
      </c>
    </row>
    <row r="22" spans="1:9" ht="14.25" customHeight="1">
      <c r="A22" s="113" t="s">
        <v>84</v>
      </c>
      <c r="B22" s="624">
        <v>1</v>
      </c>
      <c r="C22" s="629">
        <v>2.61</v>
      </c>
      <c r="D22" s="629">
        <v>2.61</v>
      </c>
      <c r="E22" s="629">
        <v>2.61</v>
      </c>
      <c r="F22" s="624">
        <v>1</v>
      </c>
      <c r="G22" s="629">
        <v>2.66</v>
      </c>
      <c r="H22" s="629">
        <v>2.66</v>
      </c>
      <c r="I22" s="634">
        <v>2.66</v>
      </c>
    </row>
    <row r="23" spans="1:9" ht="14.25" customHeight="1">
      <c r="A23" s="113" t="s">
        <v>81</v>
      </c>
      <c r="B23" s="624">
        <v>1</v>
      </c>
      <c r="C23" s="629">
        <v>0.81</v>
      </c>
      <c r="D23" s="629">
        <v>0.81</v>
      </c>
      <c r="E23" s="629">
        <v>0.81</v>
      </c>
      <c r="F23" s="624">
        <v>1</v>
      </c>
      <c r="G23" s="629">
        <v>2.0299999999999998</v>
      </c>
      <c r="H23" s="629">
        <v>2.0299999999999998</v>
      </c>
      <c r="I23" s="634">
        <v>2.0299999999999998</v>
      </c>
    </row>
    <row r="24" spans="1:9" ht="14.25" customHeight="1">
      <c r="A24" s="113" t="s">
        <v>85</v>
      </c>
      <c r="B24" s="624">
        <v>1</v>
      </c>
      <c r="C24" s="629">
        <v>1.88</v>
      </c>
      <c r="D24" s="629">
        <v>1.88</v>
      </c>
      <c r="E24" s="629">
        <v>1.88</v>
      </c>
      <c r="F24" s="624">
        <v>1</v>
      </c>
      <c r="G24" s="629">
        <v>1.61</v>
      </c>
      <c r="H24" s="629">
        <v>1.61</v>
      </c>
      <c r="I24" s="634">
        <v>1.61</v>
      </c>
    </row>
    <row r="25" spans="1:9" ht="14.25" customHeight="1">
      <c r="A25" s="192" t="s">
        <v>208</v>
      </c>
      <c r="B25" s="624">
        <v>1</v>
      </c>
      <c r="C25" s="629">
        <v>8.15</v>
      </c>
      <c r="D25" s="629">
        <v>8.15</v>
      </c>
      <c r="E25" s="629">
        <v>8.15</v>
      </c>
      <c r="F25" s="624">
        <v>1</v>
      </c>
      <c r="G25" s="629">
        <v>2.27</v>
      </c>
      <c r="H25" s="629">
        <v>2.27</v>
      </c>
      <c r="I25" s="634">
        <v>2.27</v>
      </c>
    </row>
    <row r="26" spans="1:9" ht="6" customHeight="1">
      <c r="A26" s="7"/>
      <c r="B26" s="22"/>
      <c r="C26" s="22"/>
      <c r="D26" s="22"/>
      <c r="E26" s="22"/>
      <c r="F26" s="22"/>
      <c r="G26" s="22"/>
      <c r="H26" s="22"/>
      <c r="I26" s="22"/>
    </row>
    <row r="27" spans="1:9" ht="14.25" customHeight="1">
      <c r="A27" s="616" t="s">
        <v>541</v>
      </c>
      <c r="B27" s="25"/>
      <c r="C27" s="25"/>
      <c r="D27" s="25"/>
      <c r="E27" s="25"/>
      <c r="F27" s="25"/>
      <c r="G27" s="25"/>
    </row>
    <row r="28" spans="1:9" ht="14.25" customHeight="1">
      <c r="A28" s="617" t="s">
        <v>1801</v>
      </c>
      <c r="B28" s="25"/>
      <c r="C28" s="25"/>
      <c r="D28" s="25"/>
      <c r="E28" s="25"/>
      <c r="F28" s="25"/>
      <c r="G28" s="25"/>
    </row>
  </sheetData>
  <customSheetViews>
    <customSheetView guid="{17A61E15-CB34-4E45-B54C-4890B27A542F}" showGridLines="0">
      <selection activeCell="D22" sqref="D22"/>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7" orientation="landscape" r:id="rId2"/>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showGridLines="0" zoomScaleNormal="100" workbookViewId="0">
      <pane ySplit="6" topLeftCell="A19" activePane="bottomLeft" state="frozen"/>
      <selection activeCell="H35" sqref="H35"/>
      <selection pane="bottomLeft" activeCell="D45" sqref="D45"/>
    </sheetView>
  </sheetViews>
  <sheetFormatPr defaultRowHeight="12"/>
  <cols>
    <col min="1" max="1" width="27.5703125" style="31" customWidth="1"/>
    <col min="2" max="7" width="14.28515625" style="31" customWidth="1"/>
    <col min="8" max="8" width="10.85546875" style="189" customWidth="1"/>
    <col min="9" max="9" width="10.42578125" style="31" customWidth="1"/>
    <col min="10" max="253" width="9.140625" style="31"/>
    <col min="254" max="254" width="24" style="31" customWidth="1"/>
    <col min="255" max="255" width="11.85546875" style="31" customWidth="1"/>
    <col min="256" max="261" width="10.7109375" style="31" customWidth="1"/>
    <col min="262" max="262" width="12.5703125" style="31" customWidth="1"/>
    <col min="263" max="263" width="5.140625" style="31" customWidth="1"/>
    <col min="264" max="509" width="9.140625" style="31"/>
    <col min="510" max="510" width="24" style="31" customWidth="1"/>
    <col min="511" max="511" width="11.85546875" style="31" customWidth="1"/>
    <col min="512" max="517" width="10.7109375" style="31" customWidth="1"/>
    <col min="518" max="518" width="12.5703125" style="31" customWidth="1"/>
    <col min="519" max="519" width="5.140625" style="31" customWidth="1"/>
    <col min="520" max="765" width="9.140625" style="31"/>
    <col min="766" max="766" width="24" style="31" customWidth="1"/>
    <col min="767" max="767" width="11.85546875" style="31" customWidth="1"/>
    <col min="768" max="773" width="10.7109375" style="31" customWidth="1"/>
    <col min="774" max="774" width="12.5703125" style="31" customWidth="1"/>
    <col min="775" max="775" width="5.140625" style="31" customWidth="1"/>
    <col min="776" max="1021" width="9.140625" style="31"/>
    <col min="1022" max="1022" width="24" style="31" customWidth="1"/>
    <col min="1023" max="1023" width="11.85546875" style="31" customWidth="1"/>
    <col min="1024" max="1029" width="10.7109375" style="31" customWidth="1"/>
    <col min="1030" max="1030" width="12.5703125" style="31" customWidth="1"/>
    <col min="1031" max="1031" width="5.140625" style="31" customWidth="1"/>
    <col min="1032" max="1277" width="9.140625" style="31"/>
    <col min="1278" max="1278" width="24" style="31" customWidth="1"/>
    <col min="1279" max="1279" width="11.85546875" style="31" customWidth="1"/>
    <col min="1280" max="1285" width="10.7109375" style="31" customWidth="1"/>
    <col min="1286" max="1286" width="12.5703125" style="31" customWidth="1"/>
    <col min="1287" max="1287" width="5.140625" style="31" customWidth="1"/>
    <col min="1288" max="1533" width="9.140625" style="31"/>
    <col min="1534" max="1534" width="24" style="31" customWidth="1"/>
    <col min="1535" max="1535" width="11.85546875" style="31" customWidth="1"/>
    <col min="1536" max="1541" width="10.7109375" style="31" customWidth="1"/>
    <col min="1542" max="1542" width="12.5703125" style="31" customWidth="1"/>
    <col min="1543" max="1543" width="5.140625" style="31" customWidth="1"/>
    <col min="1544" max="1789" width="9.140625" style="31"/>
    <col min="1790" max="1790" width="24" style="31" customWidth="1"/>
    <col min="1791" max="1791" width="11.85546875" style="31" customWidth="1"/>
    <col min="1792" max="1797" width="10.7109375" style="31" customWidth="1"/>
    <col min="1798" max="1798" width="12.5703125" style="31" customWidth="1"/>
    <col min="1799" max="1799" width="5.140625" style="31" customWidth="1"/>
    <col min="1800" max="2045" width="9.140625" style="31"/>
    <col min="2046" max="2046" width="24" style="31" customWidth="1"/>
    <col min="2047" max="2047" width="11.85546875" style="31" customWidth="1"/>
    <col min="2048" max="2053" width="10.7109375" style="31" customWidth="1"/>
    <col min="2054" max="2054" width="12.5703125" style="31" customWidth="1"/>
    <col min="2055" max="2055" width="5.140625" style="31" customWidth="1"/>
    <col min="2056" max="2301" width="9.140625" style="31"/>
    <col min="2302" max="2302" width="24" style="31" customWidth="1"/>
    <col min="2303" max="2303" width="11.85546875" style="31" customWidth="1"/>
    <col min="2304" max="2309" width="10.7109375" style="31" customWidth="1"/>
    <col min="2310" max="2310" width="12.5703125" style="31" customWidth="1"/>
    <col min="2311" max="2311" width="5.140625" style="31" customWidth="1"/>
    <col min="2312" max="2557" width="9.140625" style="31"/>
    <col min="2558" max="2558" width="24" style="31" customWidth="1"/>
    <col min="2559" max="2559" width="11.85546875" style="31" customWidth="1"/>
    <col min="2560" max="2565" width="10.7109375" style="31" customWidth="1"/>
    <col min="2566" max="2566" width="12.5703125" style="31" customWidth="1"/>
    <col min="2567" max="2567" width="5.140625" style="31" customWidth="1"/>
    <col min="2568" max="2813" width="9.140625" style="31"/>
    <col min="2814" max="2814" width="24" style="31" customWidth="1"/>
    <col min="2815" max="2815" width="11.85546875" style="31" customWidth="1"/>
    <col min="2816" max="2821" width="10.7109375" style="31" customWidth="1"/>
    <col min="2822" max="2822" width="12.5703125" style="31" customWidth="1"/>
    <col min="2823" max="2823" width="5.140625" style="31" customWidth="1"/>
    <col min="2824" max="3069" width="9.140625" style="31"/>
    <col min="3070" max="3070" width="24" style="31" customWidth="1"/>
    <col min="3071" max="3071" width="11.85546875" style="31" customWidth="1"/>
    <col min="3072" max="3077" width="10.7109375" style="31" customWidth="1"/>
    <col min="3078" max="3078" width="12.5703125" style="31" customWidth="1"/>
    <col min="3079" max="3079" width="5.140625" style="31" customWidth="1"/>
    <col min="3080" max="3325" width="9.140625" style="31"/>
    <col min="3326" max="3326" width="24" style="31" customWidth="1"/>
    <col min="3327" max="3327" width="11.85546875" style="31" customWidth="1"/>
    <col min="3328" max="3333" width="10.7109375" style="31" customWidth="1"/>
    <col min="3334" max="3334" width="12.5703125" style="31" customWidth="1"/>
    <col min="3335" max="3335" width="5.140625" style="31" customWidth="1"/>
    <col min="3336" max="3581" width="9.140625" style="31"/>
    <col min="3582" max="3582" width="24" style="31" customWidth="1"/>
    <col min="3583" max="3583" width="11.85546875" style="31" customWidth="1"/>
    <col min="3584" max="3589" width="10.7109375" style="31" customWidth="1"/>
    <col min="3590" max="3590" width="12.5703125" style="31" customWidth="1"/>
    <col min="3591" max="3591" width="5.140625" style="31" customWidth="1"/>
    <col min="3592" max="3837" width="9.140625" style="31"/>
    <col min="3838" max="3838" width="24" style="31" customWidth="1"/>
    <col min="3839" max="3839" width="11.85546875" style="31" customWidth="1"/>
    <col min="3840" max="3845" width="10.7109375" style="31" customWidth="1"/>
    <col min="3846" max="3846" width="12.5703125" style="31" customWidth="1"/>
    <col min="3847" max="3847" width="5.140625" style="31" customWidth="1"/>
    <col min="3848" max="4093" width="9.140625" style="31"/>
    <col min="4094" max="4094" width="24" style="31" customWidth="1"/>
    <col min="4095" max="4095" width="11.85546875" style="31" customWidth="1"/>
    <col min="4096" max="4101" width="10.7109375" style="31" customWidth="1"/>
    <col min="4102" max="4102" width="12.5703125" style="31" customWidth="1"/>
    <col min="4103" max="4103" width="5.140625" style="31" customWidth="1"/>
    <col min="4104" max="4349" width="9.140625" style="31"/>
    <col min="4350" max="4350" width="24" style="31" customWidth="1"/>
    <col min="4351" max="4351" width="11.85546875" style="31" customWidth="1"/>
    <col min="4352" max="4357" width="10.7109375" style="31" customWidth="1"/>
    <col min="4358" max="4358" width="12.5703125" style="31" customWidth="1"/>
    <col min="4359" max="4359" width="5.140625" style="31" customWidth="1"/>
    <col min="4360" max="4605" width="9.140625" style="31"/>
    <col min="4606" max="4606" width="24" style="31" customWidth="1"/>
    <col min="4607" max="4607" width="11.85546875" style="31" customWidth="1"/>
    <col min="4608" max="4613" width="10.7109375" style="31" customWidth="1"/>
    <col min="4614" max="4614" width="12.5703125" style="31" customWidth="1"/>
    <col min="4615" max="4615" width="5.140625" style="31" customWidth="1"/>
    <col min="4616" max="4861" width="9.140625" style="31"/>
    <col min="4862" max="4862" width="24" style="31" customWidth="1"/>
    <col min="4863" max="4863" width="11.85546875" style="31" customWidth="1"/>
    <col min="4864" max="4869" width="10.7109375" style="31" customWidth="1"/>
    <col min="4870" max="4870" width="12.5703125" style="31" customWidth="1"/>
    <col min="4871" max="4871" width="5.140625" style="31" customWidth="1"/>
    <col min="4872" max="5117" width="9.140625" style="31"/>
    <col min="5118" max="5118" width="24" style="31" customWidth="1"/>
    <col min="5119" max="5119" width="11.85546875" style="31" customWidth="1"/>
    <col min="5120" max="5125" width="10.7109375" style="31" customWidth="1"/>
    <col min="5126" max="5126" width="12.5703125" style="31" customWidth="1"/>
    <col min="5127" max="5127" width="5.140625" style="31" customWidth="1"/>
    <col min="5128" max="5373" width="9.140625" style="31"/>
    <col min="5374" max="5374" width="24" style="31" customWidth="1"/>
    <col min="5375" max="5375" width="11.85546875" style="31" customWidth="1"/>
    <col min="5376" max="5381" width="10.7109375" style="31" customWidth="1"/>
    <col min="5382" max="5382" width="12.5703125" style="31" customWidth="1"/>
    <col min="5383" max="5383" width="5.140625" style="31" customWidth="1"/>
    <col min="5384" max="5629" width="9.140625" style="31"/>
    <col min="5630" max="5630" width="24" style="31" customWidth="1"/>
    <col min="5631" max="5631" width="11.85546875" style="31" customWidth="1"/>
    <col min="5632" max="5637" width="10.7109375" style="31" customWidth="1"/>
    <col min="5638" max="5638" width="12.5703125" style="31" customWidth="1"/>
    <col min="5639" max="5639" width="5.140625" style="31" customWidth="1"/>
    <col min="5640" max="5885" width="9.140625" style="31"/>
    <col min="5886" max="5886" width="24" style="31" customWidth="1"/>
    <col min="5887" max="5887" width="11.85546875" style="31" customWidth="1"/>
    <col min="5888" max="5893" width="10.7109375" style="31" customWidth="1"/>
    <col min="5894" max="5894" width="12.5703125" style="31" customWidth="1"/>
    <col min="5895" max="5895" width="5.140625" style="31" customWidth="1"/>
    <col min="5896" max="6141" width="9.140625" style="31"/>
    <col min="6142" max="6142" width="24" style="31" customWidth="1"/>
    <col min="6143" max="6143" width="11.85546875" style="31" customWidth="1"/>
    <col min="6144" max="6149" width="10.7109375" style="31" customWidth="1"/>
    <col min="6150" max="6150" width="12.5703125" style="31" customWidth="1"/>
    <col min="6151" max="6151" width="5.140625" style="31" customWidth="1"/>
    <col min="6152" max="6397" width="9.140625" style="31"/>
    <col min="6398" max="6398" width="24" style="31" customWidth="1"/>
    <col min="6399" max="6399" width="11.85546875" style="31" customWidth="1"/>
    <col min="6400" max="6405" width="10.7109375" style="31" customWidth="1"/>
    <col min="6406" max="6406" width="12.5703125" style="31" customWidth="1"/>
    <col min="6407" max="6407" width="5.140625" style="31" customWidth="1"/>
    <col min="6408" max="6653" width="9.140625" style="31"/>
    <col min="6654" max="6654" width="24" style="31" customWidth="1"/>
    <col min="6655" max="6655" width="11.85546875" style="31" customWidth="1"/>
    <col min="6656" max="6661" width="10.7109375" style="31" customWidth="1"/>
    <col min="6662" max="6662" width="12.5703125" style="31" customWidth="1"/>
    <col min="6663" max="6663" width="5.140625" style="31" customWidth="1"/>
    <col min="6664" max="6909" width="9.140625" style="31"/>
    <col min="6910" max="6910" width="24" style="31" customWidth="1"/>
    <col min="6911" max="6911" width="11.85546875" style="31" customWidth="1"/>
    <col min="6912" max="6917" width="10.7109375" style="31" customWidth="1"/>
    <col min="6918" max="6918" width="12.5703125" style="31" customWidth="1"/>
    <col min="6919" max="6919" width="5.140625" style="31" customWidth="1"/>
    <col min="6920" max="7165" width="9.140625" style="31"/>
    <col min="7166" max="7166" width="24" style="31" customWidth="1"/>
    <col min="7167" max="7167" width="11.85546875" style="31" customWidth="1"/>
    <col min="7168" max="7173" width="10.7109375" style="31" customWidth="1"/>
    <col min="7174" max="7174" width="12.5703125" style="31" customWidth="1"/>
    <col min="7175" max="7175" width="5.140625" style="31" customWidth="1"/>
    <col min="7176" max="7421" width="9.140625" style="31"/>
    <col min="7422" max="7422" width="24" style="31" customWidth="1"/>
    <col min="7423" max="7423" width="11.85546875" style="31" customWidth="1"/>
    <col min="7424" max="7429" width="10.7109375" style="31" customWidth="1"/>
    <col min="7430" max="7430" width="12.5703125" style="31" customWidth="1"/>
    <col min="7431" max="7431" width="5.140625" style="31" customWidth="1"/>
    <col min="7432" max="7677" width="9.140625" style="31"/>
    <col min="7678" max="7678" width="24" style="31" customWidth="1"/>
    <col min="7679" max="7679" width="11.85546875" style="31" customWidth="1"/>
    <col min="7680" max="7685" width="10.7109375" style="31" customWidth="1"/>
    <col min="7686" max="7686" width="12.5703125" style="31" customWidth="1"/>
    <col min="7687" max="7687" width="5.140625" style="31" customWidth="1"/>
    <col min="7688" max="7933" width="9.140625" style="31"/>
    <col min="7934" max="7934" width="24" style="31" customWidth="1"/>
    <col min="7935" max="7935" width="11.85546875" style="31" customWidth="1"/>
    <col min="7936" max="7941" width="10.7109375" style="31" customWidth="1"/>
    <col min="7942" max="7942" width="12.5703125" style="31" customWidth="1"/>
    <col min="7943" max="7943" width="5.140625" style="31" customWidth="1"/>
    <col min="7944" max="8189" width="9.140625" style="31"/>
    <col min="8190" max="8190" width="24" style="31" customWidth="1"/>
    <col min="8191" max="8191" width="11.85546875" style="31" customWidth="1"/>
    <col min="8192" max="8197" width="10.7109375" style="31" customWidth="1"/>
    <col min="8198" max="8198" width="12.5703125" style="31" customWidth="1"/>
    <col min="8199" max="8199" width="5.140625" style="31" customWidth="1"/>
    <col min="8200" max="8445" width="9.140625" style="31"/>
    <col min="8446" max="8446" width="24" style="31" customWidth="1"/>
    <col min="8447" max="8447" width="11.85546875" style="31" customWidth="1"/>
    <col min="8448" max="8453" width="10.7109375" style="31" customWidth="1"/>
    <col min="8454" max="8454" width="12.5703125" style="31" customWidth="1"/>
    <col min="8455" max="8455" width="5.140625" style="31" customWidth="1"/>
    <col min="8456" max="8701" width="9.140625" style="31"/>
    <col min="8702" max="8702" width="24" style="31" customWidth="1"/>
    <col min="8703" max="8703" width="11.85546875" style="31" customWidth="1"/>
    <col min="8704" max="8709" width="10.7109375" style="31" customWidth="1"/>
    <col min="8710" max="8710" width="12.5703125" style="31" customWidth="1"/>
    <col min="8711" max="8711" width="5.140625" style="31" customWidth="1"/>
    <col min="8712" max="8957" width="9.140625" style="31"/>
    <col min="8958" max="8958" width="24" style="31" customWidth="1"/>
    <col min="8959" max="8959" width="11.85546875" style="31" customWidth="1"/>
    <col min="8960" max="8965" width="10.7109375" style="31" customWidth="1"/>
    <col min="8966" max="8966" width="12.5703125" style="31" customWidth="1"/>
    <col min="8967" max="8967" width="5.140625" style="31" customWidth="1"/>
    <col min="8968" max="9213" width="9.140625" style="31"/>
    <col min="9214" max="9214" width="24" style="31" customWidth="1"/>
    <col min="9215" max="9215" width="11.85546875" style="31" customWidth="1"/>
    <col min="9216" max="9221" width="10.7109375" style="31" customWidth="1"/>
    <col min="9222" max="9222" width="12.5703125" style="31" customWidth="1"/>
    <col min="9223" max="9223" width="5.140625" style="31" customWidth="1"/>
    <col min="9224" max="9469" width="9.140625" style="31"/>
    <col min="9470" max="9470" width="24" style="31" customWidth="1"/>
    <col min="9471" max="9471" width="11.85546875" style="31" customWidth="1"/>
    <col min="9472" max="9477" width="10.7109375" style="31" customWidth="1"/>
    <col min="9478" max="9478" width="12.5703125" style="31" customWidth="1"/>
    <col min="9479" max="9479" width="5.140625" style="31" customWidth="1"/>
    <col min="9480" max="9725" width="9.140625" style="31"/>
    <col min="9726" max="9726" width="24" style="31" customWidth="1"/>
    <col min="9727" max="9727" width="11.85546875" style="31" customWidth="1"/>
    <col min="9728" max="9733" width="10.7109375" style="31" customWidth="1"/>
    <col min="9734" max="9734" width="12.5703125" style="31" customWidth="1"/>
    <col min="9735" max="9735" width="5.140625" style="31" customWidth="1"/>
    <col min="9736" max="9981" width="9.140625" style="31"/>
    <col min="9982" max="9982" width="24" style="31" customWidth="1"/>
    <col min="9983" max="9983" width="11.85546875" style="31" customWidth="1"/>
    <col min="9984" max="9989" width="10.7109375" style="31" customWidth="1"/>
    <col min="9990" max="9990" width="12.5703125" style="31" customWidth="1"/>
    <col min="9991" max="9991" width="5.140625" style="31" customWidth="1"/>
    <col min="9992" max="10237" width="9.140625" style="31"/>
    <col min="10238" max="10238" width="24" style="31" customWidth="1"/>
    <col min="10239" max="10239" width="11.85546875" style="31" customWidth="1"/>
    <col min="10240" max="10245" width="10.7109375" style="31" customWidth="1"/>
    <col min="10246" max="10246" width="12.5703125" style="31" customWidth="1"/>
    <col min="10247" max="10247" width="5.140625" style="31" customWidth="1"/>
    <col min="10248" max="10493" width="9.140625" style="31"/>
    <col min="10494" max="10494" width="24" style="31" customWidth="1"/>
    <col min="10495" max="10495" width="11.85546875" style="31" customWidth="1"/>
    <col min="10496" max="10501" width="10.7109375" style="31" customWidth="1"/>
    <col min="10502" max="10502" width="12.5703125" style="31" customWidth="1"/>
    <col min="10503" max="10503" width="5.140625" style="31" customWidth="1"/>
    <col min="10504" max="10749" width="9.140625" style="31"/>
    <col min="10750" max="10750" width="24" style="31" customWidth="1"/>
    <col min="10751" max="10751" width="11.85546875" style="31" customWidth="1"/>
    <col min="10752" max="10757" width="10.7109375" style="31" customWidth="1"/>
    <col min="10758" max="10758" width="12.5703125" style="31" customWidth="1"/>
    <col min="10759" max="10759" width="5.140625" style="31" customWidth="1"/>
    <col min="10760" max="11005" width="9.140625" style="31"/>
    <col min="11006" max="11006" width="24" style="31" customWidth="1"/>
    <col min="11007" max="11007" width="11.85546875" style="31" customWidth="1"/>
    <col min="11008" max="11013" width="10.7109375" style="31" customWidth="1"/>
    <col min="11014" max="11014" width="12.5703125" style="31" customWidth="1"/>
    <col min="11015" max="11015" width="5.140625" style="31" customWidth="1"/>
    <col min="11016" max="11261" width="9.140625" style="31"/>
    <col min="11262" max="11262" width="24" style="31" customWidth="1"/>
    <col min="11263" max="11263" width="11.85546875" style="31" customWidth="1"/>
    <col min="11264" max="11269" width="10.7109375" style="31" customWidth="1"/>
    <col min="11270" max="11270" width="12.5703125" style="31" customWidth="1"/>
    <col min="11271" max="11271" width="5.140625" style="31" customWidth="1"/>
    <col min="11272" max="11517" width="9.140625" style="31"/>
    <col min="11518" max="11518" width="24" style="31" customWidth="1"/>
    <col min="11519" max="11519" width="11.85546875" style="31" customWidth="1"/>
    <col min="11520" max="11525" width="10.7109375" style="31" customWidth="1"/>
    <col min="11526" max="11526" width="12.5703125" style="31" customWidth="1"/>
    <col min="11527" max="11527" width="5.140625" style="31" customWidth="1"/>
    <col min="11528" max="11773" width="9.140625" style="31"/>
    <col min="11774" max="11774" width="24" style="31" customWidth="1"/>
    <col min="11775" max="11775" width="11.85546875" style="31" customWidth="1"/>
    <col min="11776" max="11781" width="10.7109375" style="31" customWidth="1"/>
    <col min="11782" max="11782" width="12.5703125" style="31" customWidth="1"/>
    <col min="11783" max="11783" width="5.140625" style="31" customWidth="1"/>
    <col min="11784" max="12029" width="9.140625" style="31"/>
    <col min="12030" max="12030" width="24" style="31" customWidth="1"/>
    <col min="12031" max="12031" width="11.85546875" style="31" customWidth="1"/>
    <col min="12032" max="12037" width="10.7109375" style="31" customWidth="1"/>
    <col min="12038" max="12038" width="12.5703125" style="31" customWidth="1"/>
    <col min="12039" max="12039" width="5.140625" style="31" customWidth="1"/>
    <col min="12040" max="12285" width="9.140625" style="31"/>
    <col min="12286" max="12286" width="24" style="31" customWidth="1"/>
    <col min="12287" max="12287" width="11.85546875" style="31" customWidth="1"/>
    <col min="12288" max="12293" width="10.7109375" style="31" customWidth="1"/>
    <col min="12294" max="12294" width="12.5703125" style="31" customWidth="1"/>
    <col min="12295" max="12295" width="5.140625" style="31" customWidth="1"/>
    <col min="12296" max="12541" width="9.140625" style="31"/>
    <col min="12542" max="12542" width="24" style="31" customWidth="1"/>
    <col min="12543" max="12543" width="11.85546875" style="31" customWidth="1"/>
    <col min="12544" max="12549" width="10.7109375" style="31" customWidth="1"/>
    <col min="12550" max="12550" width="12.5703125" style="31" customWidth="1"/>
    <col min="12551" max="12551" width="5.140625" style="31" customWidth="1"/>
    <col min="12552" max="12797" width="9.140625" style="31"/>
    <col min="12798" max="12798" width="24" style="31" customWidth="1"/>
    <col min="12799" max="12799" width="11.85546875" style="31" customWidth="1"/>
    <col min="12800" max="12805" width="10.7109375" style="31" customWidth="1"/>
    <col min="12806" max="12806" width="12.5703125" style="31" customWidth="1"/>
    <col min="12807" max="12807" width="5.140625" style="31" customWidth="1"/>
    <col min="12808" max="13053" width="9.140625" style="31"/>
    <col min="13054" max="13054" width="24" style="31" customWidth="1"/>
    <col min="13055" max="13055" width="11.85546875" style="31" customWidth="1"/>
    <col min="13056" max="13061" width="10.7109375" style="31" customWidth="1"/>
    <col min="13062" max="13062" width="12.5703125" style="31" customWidth="1"/>
    <col min="13063" max="13063" width="5.140625" style="31" customWidth="1"/>
    <col min="13064" max="13309" width="9.140625" style="31"/>
    <col min="13310" max="13310" width="24" style="31" customWidth="1"/>
    <col min="13311" max="13311" width="11.85546875" style="31" customWidth="1"/>
    <col min="13312" max="13317" width="10.7109375" style="31" customWidth="1"/>
    <col min="13318" max="13318" width="12.5703125" style="31" customWidth="1"/>
    <col min="13319" max="13319" width="5.140625" style="31" customWidth="1"/>
    <col min="13320" max="13565" width="9.140625" style="31"/>
    <col min="13566" max="13566" width="24" style="31" customWidth="1"/>
    <col min="13567" max="13567" width="11.85546875" style="31" customWidth="1"/>
    <col min="13568" max="13573" width="10.7109375" style="31" customWidth="1"/>
    <col min="13574" max="13574" width="12.5703125" style="31" customWidth="1"/>
    <col min="13575" max="13575" width="5.140625" style="31" customWidth="1"/>
    <col min="13576" max="13821" width="9.140625" style="31"/>
    <col min="13822" max="13822" width="24" style="31" customWidth="1"/>
    <col min="13823" max="13823" width="11.85546875" style="31" customWidth="1"/>
    <col min="13824" max="13829" width="10.7109375" style="31" customWidth="1"/>
    <col min="13830" max="13830" width="12.5703125" style="31" customWidth="1"/>
    <col min="13831" max="13831" width="5.140625" style="31" customWidth="1"/>
    <col min="13832" max="14077" width="9.140625" style="31"/>
    <col min="14078" max="14078" width="24" style="31" customWidth="1"/>
    <col min="14079" max="14079" width="11.85546875" style="31" customWidth="1"/>
    <col min="14080" max="14085" width="10.7109375" style="31" customWidth="1"/>
    <col min="14086" max="14086" width="12.5703125" style="31" customWidth="1"/>
    <col min="14087" max="14087" width="5.140625" style="31" customWidth="1"/>
    <col min="14088" max="14333" width="9.140625" style="31"/>
    <col min="14334" max="14334" width="24" style="31" customWidth="1"/>
    <col min="14335" max="14335" width="11.85546875" style="31" customWidth="1"/>
    <col min="14336" max="14341" width="10.7109375" style="31" customWidth="1"/>
    <col min="14342" max="14342" width="12.5703125" style="31" customWidth="1"/>
    <col min="14343" max="14343" width="5.140625" style="31" customWidth="1"/>
    <col min="14344" max="14589" width="9.140625" style="31"/>
    <col min="14590" max="14590" width="24" style="31" customWidth="1"/>
    <col min="14591" max="14591" width="11.85546875" style="31" customWidth="1"/>
    <col min="14592" max="14597" width="10.7109375" style="31" customWidth="1"/>
    <col min="14598" max="14598" width="12.5703125" style="31" customWidth="1"/>
    <col min="14599" max="14599" width="5.140625" style="31" customWidth="1"/>
    <col min="14600" max="14845" width="9.140625" style="31"/>
    <col min="14846" max="14846" width="24" style="31" customWidth="1"/>
    <col min="14847" max="14847" width="11.85546875" style="31" customWidth="1"/>
    <col min="14848" max="14853" width="10.7109375" style="31" customWidth="1"/>
    <col min="14854" max="14854" width="12.5703125" style="31" customWidth="1"/>
    <col min="14855" max="14855" width="5.140625" style="31" customWidth="1"/>
    <col min="14856" max="15101" width="9.140625" style="31"/>
    <col min="15102" max="15102" width="24" style="31" customWidth="1"/>
    <col min="15103" max="15103" width="11.85546875" style="31" customWidth="1"/>
    <col min="15104" max="15109" width="10.7109375" style="31" customWidth="1"/>
    <col min="15110" max="15110" width="12.5703125" style="31" customWidth="1"/>
    <col min="15111" max="15111" width="5.140625" style="31" customWidth="1"/>
    <col min="15112" max="15357" width="9.140625" style="31"/>
    <col min="15358" max="15358" width="24" style="31" customWidth="1"/>
    <col min="15359" max="15359" width="11.85546875" style="31" customWidth="1"/>
    <col min="15360" max="15365" width="10.7109375" style="31" customWidth="1"/>
    <col min="15366" max="15366" width="12.5703125" style="31" customWidth="1"/>
    <col min="15367" max="15367" width="5.140625" style="31" customWidth="1"/>
    <col min="15368" max="15613" width="9.140625" style="31"/>
    <col min="15614" max="15614" width="24" style="31" customWidth="1"/>
    <col min="15615" max="15615" width="11.85546875" style="31" customWidth="1"/>
    <col min="15616" max="15621" width="10.7109375" style="31" customWidth="1"/>
    <col min="15622" max="15622" width="12.5703125" style="31" customWidth="1"/>
    <col min="15623" max="15623" width="5.140625" style="31" customWidth="1"/>
    <col min="15624" max="15869" width="9.140625" style="31"/>
    <col min="15870" max="15870" width="24" style="31" customWidth="1"/>
    <col min="15871" max="15871" width="11.85546875" style="31" customWidth="1"/>
    <col min="15872" max="15877" width="10.7109375" style="31" customWidth="1"/>
    <col min="15878" max="15878" width="12.5703125" style="31" customWidth="1"/>
    <col min="15879" max="15879" width="5.140625" style="31" customWidth="1"/>
    <col min="15880" max="16125" width="9.140625" style="31"/>
    <col min="16126" max="16126" width="24" style="31" customWidth="1"/>
    <col min="16127" max="16127" width="11.85546875" style="31" customWidth="1"/>
    <col min="16128" max="16133" width="10.7109375" style="31" customWidth="1"/>
    <col min="16134" max="16134" width="12.5703125" style="31" customWidth="1"/>
    <col min="16135" max="16135" width="5.140625" style="31" customWidth="1"/>
    <col min="16136" max="16384" width="9.140625" style="31"/>
  </cols>
  <sheetData>
    <row r="1" spans="1:26" ht="14.25" customHeight="1">
      <c r="A1" s="276" t="s">
        <v>1742</v>
      </c>
      <c r="B1" s="323"/>
      <c r="C1" s="323"/>
      <c r="D1" s="323"/>
      <c r="E1" s="323"/>
      <c r="F1" s="323"/>
      <c r="G1" s="323"/>
      <c r="H1" s="464"/>
      <c r="I1" s="2" t="s">
        <v>502</v>
      </c>
      <c r="J1" s="10"/>
    </row>
    <row r="2" spans="1:26" ht="14.25" customHeight="1">
      <c r="A2" s="277" t="s">
        <v>1741</v>
      </c>
      <c r="B2" s="323"/>
      <c r="C2" s="323"/>
      <c r="D2" s="323"/>
      <c r="E2" s="323"/>
      <c r="F2" s="323"/>
      <c r="G2" s="323"/>
      <c r="H2" s="464"/>
      <c r="I2" s="65" t="s">
        <v>503</v>
      </c>
      <c r="J2" s="10"/>
    </row>
    <row r="3" spans="1:26" ht="14.25" customHeight="1">
      <c r="A3" s="438" t="s">
        <v>1802</v>
      </c>
      <c r="B3" s="393"/>
      <c r="C3" s="393"/>
      <c r="D3" s="393"/>
      <c r="E3" s="393"/>
      <c r="F3" s="393"/>
      <c r="G3" s="393"/>
      <c r="H3" s="464"/>
    </row>
    <row r="4" spans="1:26" ht="14.25" customHeight="1">
      <c r="A4" s="438" t="s">
        <v>544</v>
      </c>
      <c r="B4" s="374"/>
      <c r="C4" s="374"/>
      <c r="D4" s="374"/>
      <c r="E4" s="374"/>
      <c r="F4" s="374"/>
      <c r="G4" s="374"/>
      <c r="H4" s="465"/>
    </row>
    <row r="5" spans="1:26" ht="5.0999999999999996" customHeight="1">
      <c r="A5" s="20"/>
      <c r="B5" s="20"/>
      <c r="C5" s="20"/>
      <c r="D5" s="20"/>
      <c r="E5" s="20"/>
      <c r="F5" s="14"/>
      <c r="G5" s="14"/>
      <c r="H5" s="466"/>
    </row>
    <row r="6" spans="1:26" ht="40.5" customHeight="1">
      <c r="A6" s="773" t="s">
        <v>2194</v>
      </c>
      <c r="B6" s="777">
        <v>2000</v>
      </c>
      <c r="C6" s="777">
        <v>2005</v>
      </c>
      <c r="D6" s="772">
        <v>2010</v>
      </c>
      <c r="E6" s="777">
        <v>2015</v>
      </c>
      <c r="F6" s="772">
        <v>2019</v>
      </c>
      <c r="G6" s="772">
        <v>2020</v>
      </c>
      <c r="H6" s="31"/>
    </row>
    <row r="7" spans="1:26" ht="35.1" customHeight="1">
      <c r="A7" s="916" t="s">
        <v>2198</v>
      </c>
      <c r="B7" s="916"/>
      <c r="C7" s="916"/>
      <c r="D7" s="916"/>
      <c r="E7" s="916"/>
      <c r="F7" s="916"/>
      <c r="G7" s="916"/>
      <c r="H7" s="31"/>
      <c r="N7" s="1061"/>
      <c r="O7" s="1061"/>
      <c r="P7" s="1061"/>
      <c r="Q7" s="1061"/>
      <c r="R7" s="1061"/>
      <c r="S7" s="1061"/>
      <c r="T7" s="1061"/>
      <c r="U7" s="1061"/>
      <c r="V7" s="1061"/>
      <c r="W7" s="1061"/>
      <c r="X7" s="1061"/>
      <c r="Y7" s="1061"/>
      <c r="Z7" s="1061"/>
    </row>
    <row r="8" spans="1:26" ht="14.25" customHeight="1">
      <c r="A8" s="113" t="s">
        <v>166</v>
      </c>
      <c r="B8" s="11">
        <v>0.34</v>
      </c>
      <c r="C8" s="225">
        <v>0.27</v>
      </c>
      <c r="D8" s="11">
        <v>0.3</v>
      </c>
      <c r="E8" s="11">
        <v>0.17</v>
      </c>
      <c r="F8" s="201">
        <v>0.19</v>
      </c>
      <c r="G8" s="201">
        <v>0.15</v>
      </c>
      <c r="H8" s="31"/>
      <c r="N8" s="1062"/>
      <c r="O8" s="1062"/>
      <c r="P8" s="1062"/>
      <c r="Q8" s="1062"/>
      <c r="R8" s="1062"/>
      <c r="S8" s="1062"/>
      <c r="T8" s="1062"/>
      <c r="U8" s="1062"/>
      <c r="V8" s="1062"/>
      <c r="W8" s="1062"/>
      <c r="X8" s="1062"/>
      <c r="Y8" s="1062"/>
      <c r="Z8" s="1062"/>
    </row>
    <row r="9" spans="1:26" ht="14.25" customHeight="1">
      <c r="A9" s="113" t="s">
        <v>488</v>
      </c>
      <c r="B9" s="391">
        <v>0.3479563296154165</v>
      </c>
      <c r="C9" s="392">
        <v>0.34755113678084737</v>
      </c>
      <c r="D9" s="11">
        <v>0.28000000000000003</v>
      </c>
      <c r="E9" s="11">
        <v>0.22</v>
      </c>
      <c r="F9" s="201">
        <v>0.19</v>
      </c>
      <c r="G9" s="201">
        <v>0.17</v>
      </c>
      <c r="H9" s="31"/>
    </row>
    <row r="10" spans="1:26" ht="14.25" customHeight="1">
      <c r="A10" s="7" t="s">
        <v>1336</v>
      </c>
      <c r="B10" s="11">
        <v>0.59</v>
      </c>
      <c r="C10" s="225">
        <v>0.37</v>
      </c>
      <c r="D10" s="11">
        <v>0.43</v>
      </c>
      <c r="E10" s="11">
        <v>0.21</v>
      </c>
      <c r="F10" s="201" t="s">
        <v>570</v>
      </c>
      <c r="G10" s="201" t="s">
        <v>570</v>
      </c>
      <c r="H10" s="31"/>
    </row>
    <row r="11" spans="1:26" ht="14.25" customHeight="1">
      <c r="A11" s="113" t="s">
        <v>489</v>
      </c>
      <c r="B11" s="11">
        <v>0.48</v>
      </c>
      <c r="C11" s="225">
        <v>0.34</v>
      </c>
      <c r="D11" s="11">
        <v>0.34</v>
      </c>
      <c r="E11" s="11">
        <v>0.33</v>
      </c>
      <c r="F11" s="201">
        <v>0.22</v>
      </c>
      <c r="G11" s="201">
        <v>0.22</v>
      </c>
      <c r="H11" s="31"/>
    </row>
    <row r="12" spans="1:26" ht="14.25" customHeight="1">
      <c r="A12" s="113" t="s">
        <v>490</v>
      </c>
      <c r="B12" s="11">
        <v>0.71</v>
      </c>
      <c r="C12" s="225">
        <v>0.89</v>
      </c>
      <c r="D12" s="11">
        <v>1.46</v>
      </c>
      <c r="E12" s="11">
        <v>0.93</v>
      </c>
      <c r="F12" s="201">
        <v>1.1499999999999999</v>
      </c>
      <c r="G12" s="201">
        <v>0.77</v>
      </c>
      <c r="H12" s="31"/>
    </row>
    <row r="13" spans="1:26" ht="35.1" customHeight="1">
      <c r="A13" s="1059" t="s">
        <v>2199</v>
      </c>
      <c r="B13" s="1059"/>
      <c r="C13" s="1059"/>
      <c r="D13" s="1059"/>
      <c r="E13" s="1059"/>
      <c r="F13" s="1059"/>
      <c r="G13" s="1059"/>
      <c r="H13" s="31"/>
    </row>
    <row r="14" spans="1:26" ht="14.25" customHeight="1">
      <c r="A14" s="113" t="s">
        <v>166</v>
      </c>
      <c r="B14" s="11">
        <v>0.3</v>
      </c>
      <c r="C14" s="225">
        <v>0.24</v>
      </c>
      <c r="D14" s="11">
        <v>0.28999999999999998</v>
      </c>
      <c r="E14" s="11">
        <v>0.2</v>
      </c>
      <c r="F14" s="201">
        <v>0.24</v>
      </c>
      <c r="G14" s="201">
        <v>0.18</v>
      </c>
      <c r="H14" s="31"/>
    </row>
    <row r="15" spans="1:26" ht="14.25" customHeight="1">
      <c r="A15" s="113" t="s">
        <v>488</v>
      </c>
      <c r="B15" s="391">
        <v>0.26418440768569867</v>
      </c>
      <c r="C15" s="392">
        <v>0.2871012230599172</v>
      </c>
      <c r="D15" s="391">
        <v>0.26982629947119408</v>
      </c>
      <c r="E15" s="11">
        <v>0.25</v>
      </c>
      <c r="F15" s="201">
        <v>0.18</v>
      </c>
      <c r="G15" s="201">
        <v>0.19600000000000001</v>
      </c>
      <c r="H15" s="31"/>
      <c r="N15" s="1062"/>
      <c r="O15" s="1062"/>
      <c r="P15" s="1062"/>
      <c r="Q15" s="1062"/>
      <c r="R15" s="1062"/>
      <c r="S15" s="1062"/>
      <c r="T15" s="1062"/>
      <c r="U15" s="1062"/>
      <c r="V15" s="1062"/>
      <c r="W15" s="1062"/>
      <c r="X15" s="1062"/>
      <c r="Y15" s="1062"/>
      <c r="Z15" s="1062"/>
    </row>
    <row r="16" spans="1:26" ht="14.25" customHeight="1">
      <c r="A16" s="7" t="s">
        <v>1336</v>
      </c>
      <c r="B16" s="11">
        <v>0.3</v>
      </c>
      <c r="C16" s="225">
        <v>0.25</v>
      </c>
      <c r="D16" s="11">
        <v>0.28000000000000003</v>
      </c>
      <c r="E16" s="11">
        <v>0.17</v>
      </c>
      <c r="F16" s="201" t="s">
        <v>570</v>
      </c>
      <c r="G16" s="201" t="s">
        <v>570</v>
      </c>
      <c r="H16" s="31"/>
    </row>
    <row r="17" spans="1:27" ht="14.25" customHeight="1">
      <c r="A17" s="113" t="s">
        <v>489</v>
      </c>
      <c r="B17" s="11">
        <v>0.28999999999999998</v>
      </c>
      <c r="C17" s="225">
        <v>0.22</v>
      </c>
      <c r="D17" s="11">
        <v>0.24</v>
      </c>
      <c r="E17" s="11">
        <v>0.26</v>
      </c>
      <c r="F17" s="201">
        <v>0.19</v>
      </c>
      <c r="G17" s="201">
        <v>0.19</v>
      </c>
      <c r="H17" s="31"/>
    </row>
    <row r="18" spans="1:27" ht="14.25" customHeight="1">
      <c r="A18" s="113" t="s">
        <v>490</v>
      </c>
      <c r="B18" s="11">
        <v>1.1100000000000001</v>
      </c>
      <c r="C18" s="225">
        <v>0.92</v>
      </c>
      <c r="D18" s="11">
        <v>0.98</v>
      </c>
      <c r="E18" s="11">
        <v>0.74</v>
      </c>
      <c r="F18" s="201">
        <v>1.17</v>
      </c>
      <c r="G18" s="201">
        <v>0.79</v>
      </c>
      <c r="H18" s="31"/>
    </row>
    <row r="19" spans="1:27" ht="35.1" customHeight="1">
      <c r="A19" s="1059" t="s">
        <v>2200</v>
      </c>
      <c r="B19" s="1059"/>
      <c r="C19" s="1059"/>
      <c r="D19" s="1059"/>
      <c r="E19" s="1059"/>
      <c r="F19" s="1059"/>
      <c r="G19" s="1059"/>
      <c r="H19" s="31"/>
    </row>
    <row r="20" spans="1:27" ht="14.25" customHeight="1">
      <c r="A20" s="113" t="s">
        <v>166</v>
      </c>
      <c r="B20" s="11">
        <v>0.3</v>
      </c>
      <c r="C20" s="225">
        <v>0.23</v>
      </c>
      <c r="D20" s="11">
        <v>0.3</v>
      </c>
      <c r="E20" s="11">
        <v>0.19</v>
      </c>
      <c r="F20" s="201">
        <v>0.24</v>
      </c>
      <c r="G20" s="201">
        <v>0.19</v>
      </c>
      <c r="H20" s="31"/>
    </row>
    <row r="21" spans="1:27" ht="14.25" customHeight="1">
      <c r="A21" s="113" t="s">
        <v>488</v>
      </c>
      <c r="B21" s="11">
        <v>0.32</v>
      </c>
      <c r="C21" s="225">
        <v>0.34</v>
      </c>
      <c r="D21" s="11">
        <v>0.34</v>
      </c>
      <c r="E21" s="11">
        <v>0.34</v>
      </c>
      <c r="F21" s="201">
        <v>0.31</v>
      </c>
      <c r="G21" s="201">
        <v>0.33</v>
      </c>
      <c r="H21" s="31"/>
      <c r="O21" s="1062"/>
      <c r="P21" s="1062"/>
      <c r="Q21" s="1062"/>
      <c r="R21" s="1062"/>
      <c r="S21" s="1062"/>
      <c r="T21" s="1062"/>
      <c r="U21" s="1062"/>
      <c r="V21" s="1062"/>
      <c r="W21" s="1062"/>
      <c r="X21" s="1062"/>
      <c r="Y21" s="1062"/>
      <c r="Z21" s="1062"/>
      <c r="AA21" s="1062"/>
    </row>
    <row r="22" spans="1:27" ht="14.25" customHeight="1">
      <c r="A22" s="7" t="s">
        <v>1337</v>
      </c>
      <c r="B22" s="11">
        <v>0.45</v>
      </c>
      <c r="C22" s="225">
        <v>0.35</v>
      </c>
      <c r="D22" s="11">
        <v>0.4</v>
      </c>
      <c r="E22" s="11">
        <v>0.2</v>
      </c>
      <c r="F22" s="201" t="s">
        <v>570</v>
      </c>
      <c r="G22" s="201" t="s">
        <v>570</v>
      </c>
      <c r="H22" s="31"/>
    </row>
    <row r="23" spans="1:27" ht="14.25" customHeight="1">
      <c r="A23" s="113" t="s">
        <v>489</v>
      </c>
      <c r="B23" s="11">
        <v>0.42</v>
      </c>
      <c r="C23" s="225">
        <v>0.35</v>
      </c>
      <c r="D23" s="11">
        <v>0.38</v>
      </c>
      <c r="E23" s="11">
        <v>0.34</v>
      </c>
      <c r="F23" s="201">
        <v>0.24</v>
      </c>
      <c r="G23" s="201">
        <v>0.28000000000000003</v>
      </c>
      <c r="H23" s="31"/>
    </row>
    <row r="24" spans="1:27" ht="14.25" customHeight="1">
      <c r="A24" s="113" t="s">
        <v>490</v>
      </c>
      <c r="B24" s="11">
        <v>0.47</v>
      </c>
      <c r="C24" s="225">
        <v>0.45</v>
      </c>
      <c r="D24" s="11">
        <v>0.7</v>
      </c>
      <c r="E24" s="11">
        <v>0.34</v>
      </c>
      <c r="F24" s="201">
        <v>0.54</v>
      </c>
      <c r="G24" s="201">
        <v>0.3</v>
      </c>
      <c r="H24" s="31"/>
    </row>
    <row r="25" spans="1:27" ht="35.1" customHeight="1">
      <c r="A25" s="1059" t="s">
        <v>2201</v>
      </c>
      <c r="B25" s="1059"/>
      <c r="C25" s="1059"/>
      <c r="D25" s="1059"/>
      <c r="E25" s="1059"/>
      <c r="F25" s="1059"/>
      <c r="G25" s="1059"/>
      <c r="H25" s="31"/>
    </row>
    <row r="26" spans="1:27" ht="14.25" customHeight="1">
      <c r="A26" s="113" t="s">
        <v>166</v>
      </c>
      <c r="B26" s="11">
        <v>13.61</v>
      </c>
      <c r="C26" s="225">
        <v>12.59</v>
      </c>
      <c r="D26" s="11">
        <v>11.73</v>
      </c>
      <c r="E26" s="11">
        <v>4.9638</v>
      </c>
      <c r="F26" s="201">
        <v>5.42</v>
      </c>
      <c r="G26" s="201">
        <v>3.49</v>
      </c>
      <c r="H26" s="31"/>
    </row>
    <row r="27" spans="1:27" ht="14.25" customHeight="1">
      <c r="A27" s="113" t="s">
        <v>108</v>
      </c>
      <c r="B27" s="11">
        <v>20.385795422735601</v>
      </c>
      <c r="C27" s="225">
        <v>11.436753278100868</v>
      </c>
      <c r="D27" s="11">
        <v>8.1890489344353927</v>
      </c>
      <c r="E27" s="391">
        <v>6.1396197786367148</v>
      </c>
      <c r="F27" s="201">
        <v>2.4</v>
      </c>
      <c r="G27" s="201">
        <v>3.45</v>
      </c>
      <c r="H27" s="31"/>
    </row>
    <row r="28" spans="1:27" ht="14.25" customHeight="1">
      <c r="A28" s="7" t="s">
        <v>1337</v>
      </c>
      <c r="B28" s="11">
        <v>11</v>
      </c>
      <c r="C28" s="225">
        <v>10.119999999999999</v>
      </c>
      <c r="D28" s="11">
        <v>7.16</v>
      </c>
      <c r="E28" s="11">
        <v>3.3582999999999998</v>
      </c>
      <c r="F28" s="201" t="s">
        <v>570</v>
      </c>
      <c r="G28" s="201" t="s">
        <v>570</v>
      </c>
      <c r="H28" s="31"/>
    </row>
    <row r="29" spans="1:27" ht="14.25" customHeight="1">
      <c r="A29" s="113" t="s">
        <v>489</v>
      </c>
      <c r="B29" s="11">
        <v>14.26</v>
      </c>
      <c r="C29" s="225">
        <v>11.35</v>
      </c>
      <c r="D29" s="11">
        <v>6.91</v>
      </c>
      <c r="E29" s="11">
        <v>6.38</v>
      </c>
      <c r="F29" s="201">
        <v>2.68</v>
      </c>
      <c r="G29" s="201">
        <v>2.56</v>
      </c>
      <c r="H29" s="31"/>
    </row>
    <row r="30" spans="1:27" ht="14.25" customHeight="1">
      <c r="A30" s="113" t="s">
        <v>490</v>
      </c>
      <c r="B30" s="11">
        <v>35.700000000000003</v>
      </c>
      <c r="C30" s="225">
        <v>34.25</v>
      </c>
      <c r="D30" s="11">
        <v>41.8</v>
      </c>
      <c r="E30" s="11">
        <v>28.35</v>
      </c>
      <c r="F30" s="201">
        <v>34.770000000000003</v>
      </c>
      <c r="G30" s="201">
        <v>35.020000000000003</v>
      </c>
      <c r="H30" s="31"/>
    </row>
    <row r="31" spans="1:27" ht="14.25" customHeight="1">
      <c r="A31" s="7"/>
      <c r="B31" s="225"/>
      <c r="C31" s="225"/>
      <c r="D31" s="225"/>
      <c r="E31" s="225"/>
      <c r="F31" s="22"/>
      <c r="G31" s="22"/>
      <c r="H31" s="22"/>
    </row>
    <row r="32" spans="1:27" ht="18.75" customHeight="1">
      <c r="A32" s="1060" t="s">
        <v>2202</v>
      </c>
      <c r="B32" s="1060"/>
      <c r="C32" s="1060"/>
      <c r="D32" s="1060"/>
      <c r="E32" s="1060"/>
      <c r="F32" s="1060"/>
      <c r="G32" s="1060"/>
      <c r="H32" s="1060"/>
    </row>
    <row r="33" spans="1:8" ht="38.25" customHeight="1">
      <c r="A33" s="927" t="s">
        <v>545</v>
      </c>
      <c r="B33" s="927"/>
      <c r="C33" s="927"/>
      <c r="D33" s="927"/>
      <c r="E33" s="927"/>
      <c r="F33" s="927"/>
      <c r="G33" s="927"/>
      <c r="H33" s="902"/>
    </row>
    <row r="34" spans="1:8" ht="18.75" customHeight="1">
      <c r="A34" s="953" t="s">
        <v>2203</v>
      </c>
      <c r="B34" s="953"/>
      <c r="C34" s="953"/>
      <c r="D34" s="953"/>
      <c r="E34" s="953"/>
      <c r="F34" s="953"/>
      <c r="G34" s="953"/>
      <c r="H34" s="953"/>
    </row>
    <row r="35" spans="1:8" ht="38.25" customHeight="1">
      <c r="A35" s="953" t="s">
        <v>1803</v>
      </c>
      <c r="B35" s="953"/>
      <c r="C35" s="953"/>
      <c r="D35" s="953"/>
      <c r="E35" s="953"/>
      <c r="F35" s="953"/>
      <c r="G35" s="953"/>
      <c r="H35" s="907"/>
    </row>
    <row r="36" spans="1:8">
      <c r="H36" s="31"/>
    </row>
  </sheetData>
  <customSheetViews>
    <customSheetView guid="{17A61E15-CB34-4E45-B54C-4890B27A542F}" showGridLines="0">
      <pane ySplit="6" topLeftCell="A7" activePane="bottomLeft" state="frozen"/>
      <selection pane="bottomLeft" activeCell="O1" sqref="O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2">
    <mergeCell ref="N7:Z7"/>
    <mergeCell ref="N8:Z8"/>
    <mergeCell ref="N15:Z15"/>
    <mergeCell ref="O21:AA21"/>
    <mergeCell ref="A7:G7"/>
    <mergeCell ref="A13:G13"/>
    <mergeCell ref="A19:G19"/>
    <mergeCell ref="A25:G25"/>
    <mergeCell ref="A32:H32"/>
    <mergeCell ref="A34:H34"/>
    <mergeCell ref="A33:G33"/>
    <mergeCell ref="A35:G35"/>
  </mergeCells>
  <phoneticPr fontId="6"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70" fitToHeight="0" orientation="portrait" r:id="rId2"/>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showGridLines="0" zoomScaleNormal="100" workbookViewId="0">
      <pane ySplit="6" topLeftCell="A25" activePane="bottomLeft" state="frozen"/>
      <selection activeCell="H35" sqref="H35"/>
      <selection pane="bottomLeft" activeCell="I31" sqref="I31"/>
    </sheetView>
  </sheetViews>
  <sheetFormatPr defaultRowHeight="12"/>
  <cols>
    <col min="1" max="1" width="29.7109375" style="1" customWidth="1"/>
    <col min="2" max="7" width="12.5703125" style="1" customWidth="1"/>
    <col min="8" max="8" width="10.85546875" style="462" customWidth="1"/>
    <col min="9" max="9" width="11.85546875" style="1" customWidth="1"/>
    <col min="10" max="253" width="9.140625" style="1"/>
    <col min="254" max="254" width="24.28515625" style="1" bestFit="1" customWidth="1"/>
    <col min="255" max="509" width="9.140625" style="1"/>
    <col min="510" max="510" width="24.28515625" style="1" bestFit="1" customWidth="1"/>
    <col min="511" max="765" width="9.140625" style="1"/>
    <col min="766" max="766" width="24.28515625" style="1" bestFit="1" customWidth="1"/>
    <col min="767" max="1021" width="9.140625" style="1"/>
    <col min="1022" max="1022" width="24.28515625" style="1" bestFit="1" customWidth="1"/>
    <col min="1023" max="1277" width="9.140625" style="1"/>
    <col min="1278" max="1278" width="24.28515625" style="1" bestFit="1" customWidth="1"/>
    <col min="1279" max="1533" width="9.140625" style="1"/>
    <col min="1534" max="1534" width="24.28515625" style="1" bestFit="1" customWidth="1"/>
    <col min="1535" max="1789" width="9.140625" style="1"/>
    <col min="1790" max="1790" width="24.28515625" style="1" bestFit="1" customWidth="1"/>
    <col min="1791" max="2045" width="9.140625" style="1"/>
    <col min="2046" max="2046" width="24.28515625" style="1" bestFit="1" customWidth="1"/>
    <col min="2047" max="2301" width="9.140625" style="1"/>
    <col min="2302" max="2302" width="24.28515625" style="1" bestFit="1" customWidth="1"/>
    <col min="2303" max="2557" width="9.140625" style="1"/>
    <col min="2558" max="2558" width="24.28515625" style="1" bestFit="1" customWidth="1"/>
    <col min="2559" max="2813" width="9.140625" style="1"/>
    <col min="2814" max="2814" width="24.28515625" style="1" bestFit="1" customWidth="1"/>
    <col min="2815" max="3069" width="9.140625" style="1"/>
    <col min="3070" max="3070" width="24.28515625" style="1" bestFit="1" customWidth="1"/>
    <col min="3071" max="3325" width="9.140625" style="1"/>
    <col min="3326" max="3326" width="24.28515625" style="1" bestFit="1" customWidth="1"/>
    <col min="3327" max="3581" width="9.140625" style="1"/>
    <col min="3582" max="3582" width="24.28515625" style="1" bestFit="1" customWidth="1"/>
    <col min="3583" max="3837" width="9.140625" style="1"/>
    <col min="3838" max="3838" width="24.28515625" style="1" bestFit="1" customWidth="1"/>
    <col min="3839" max="4093" width="9.140625" style="1"/>
    <col min="4094" max="4094" width="24.28515625" style="1" bestFit="1" customWidth="1"/>
    <col min="4095" max="4349" width="9.140625" style="1"/>
    <col min="4350" max="4350" width="24.28515625" style="1" bestFit="1" customWidth="1"/>
    <col min="4351" max="4605" width="9.140625" style="1"/>
    <col min="4606" max="4606" width="24.28515625" style="1" bestFit="1" customWidth="1"/>
    <col min="4607" max="4861" width="9.140625" style="1"/>
    <col min="4862" max="4862" width="24.28515625" style="1" bestFit="1" customWidth="1"/>
    <col min="4863" max="5117" width="9.140625" style="1"/>
    <col min="5118" max="5118" width="24.28515625" style="1" bestFit="1" customWidth="1"/>
    <col min="5119" max="5373" width="9.140625" style="1"/>
    <col min="5374" max="5374" width="24.28515625" style="1" bestFit="1" customWidth="1"/>
    <col min="5375" max="5629" width="9.140625" style="1"/>
    <col min="5630" max="5630" width="24.28515625" style="1" bestFit="1" customWidth="1"/>
    <col min="5631" max="5885" width="9.140625" style="1"/>
    <col min="5886" max="5886" width="24.28515625" style="1" bestFit="1" customWidth="1"/>
    <col min="5887" max="6141" width="9.140625" style="1"/>
    <col min="6142" max="6142" width="24.28515625" style="1" bestFit="1" customWidth="1"/>
    <col min="6143" max="6397" width="9.140625" style="1"/>
    <col min="6398" max="6398" width="24.28515625" style="1" bestFit="1" customWidth="1"/>
    <col min="6399" max="6653" width="9.140625" style="1"/>
    <col min="6654" max="6654" width="24.28515625" style="1" bestFit="1" customWidth="1"/>
    <col min="6655" max="6909" width="9.140625" style="1"/>
    <col min="6910" max="6910" width="24.28515625" style="1" bestFit="1" customWidth="1"/>
    <col min="6911" max="7165" width="9.140625" style="1"/>
    <col min="7166" max="7166" width="24.28515625" style="1" bestFit="1" customWidth="1"/>
    <col min="7167" max="7421" width="9.140625" style="1"/>
    <col min="7422" max="7422" width="24.28515625" style="1" bestFit="1" customWidth="1"/>
    <col min="7423" max="7677" width="9.140625" style="1"/>
    <col min="7678" max="7678" width="24.28515625" style="1" bestFit="1" customWidth="1"/>
    <col min="7679" max="7933" width="9.140625" style="1"/>
    <col min="7934" max="7934" width="24.28515625" style="1" bestFit="1" customWidth="1"/>
    <col min="7935" max="8189" width="9.140625" style="1"/>
    <col min="8190" max="8190" width="24.28515625" style="1" bestFit="1" customWidth="1"/>
    <col min="8191" max="8445" width="9.140625" style="1"/>
    <col min="8446" max="8446" width="24.28515625" style="1" bestFit="1" customWidth="1"/>
    <col min="8447" max="8701" width="9.140625" style="1"/>
    <col min="8702" max="8702" width="24.28515625" style="1" bestFit="1" customWidth="1"/>
    <col min="8703" max="8957" width="9.140625" style="1"/>
    <col min="8958" max="8958" width="24.28515625" style="1" bestFit="1" customWidth="1"/>
    <col min="8959" max="9213" width="9.140625" style="1"/>
    <col min="9214" max="9214" width="24.28515625" style="1" bestFit="1" customWidth="1"/>
    <col min="9215" max="9469" width="9.140625" style="1"/>
    <col min="9470" max="9470" width="24.28515625" style="1" bestFit="1" customWidth="1"/>
    <col min="9471" max="9725" width="9.140625" style="1"/>
    <col min="9726" max="9726" width="24.28515625" style="1" bestFit="1" customWidth="1"/>
    <col min="9727" max="9981" width="9.140625" style="1"/>
    <col min="9982" max="9982" width="24.28515625" style="1" bestFit="1" customWidth="1"/>
    <col min="9983" max="10237" width="9.140625" style="1"/>
    <col min="10238" max="10238" width="24.28515625" style="1" bestFit="1" customWidth="1"/>
    <col min="10239" max="10493" width="9.140625" style="1"/>
    <col min="10494" max="10494" width="24.28515625" style="1" bestFit="1" customWidth="1"/>
    <col min="10495" max="10749" width="9.140625" style="1"/>
    <col min="10750" max="10750" width="24.28515625" style="1" bestFit="1" customWidth="1"/>
    <col min="10751" max="11005" width="9.140625" style="1"/>
    <col min="11006" max="11006" width="24.28515625" style="1" bestFit="1" customWidth="1"/>
    <col min="11007" max="11261" width="9.140625" style="1"/>
    <col min="11262" max="11262" width="24.28515625" style="1" bestFit="1" customWidth="1"/>
    <col min="11263" max="11517" width="9.140625" style="1"/>
    <col min="11518" max="11518" width="24.28515625" style="1" bestFit="1" customWidth="1"/>
    <col min="11519" max="11773" width="9.140625" style="1"/>
    <col min="11774" max="11774" width="24.28515625" style="1" bestFit="1" customWidth="1"/>
    <col min="11775" max="12029" width="9.140625" style="1"/>
    <col min="12030" max="12030" width="24.28515625" style="1" bestFit="1" customWidth="1"/>
    <col min="12031" max="12285" width="9.140625" style="1"/>
    <col min="12286" max="12286" width="24.28515625" style="1" bestFit="1" customWidth="1"/>
    <col min="12287" max="12541" width="9.140625" style="1"/>
    <col min="12542" max="12542" width="24.28515625" style="1" bestFit="1" customWidth="1"/>
    <col min="12543" max="12797" width="9.140625" style="1"/>
    <col min="12798" max="12798" width="24.28515625" style="1" bestFit="1" customWidth="1"/>
    <col min="12799" max="13053" width="9.140625" style="1"/>
    <col min="13054" max="13054" width="24.28515625" style="1" bestFit="1" customWidth="1"/>
    <col min="13055" max="13309" width="9.140625" style="1"/>
    <col min="13310" max="13310" width="24.28515625" style="1" bestFit="1" customWidth="1"/>
    <col min="13311" max="13565" width="9.140625" style="1"/>
    <col min="13566" max="13566" width="24.28515625" style="1" bestFit="1" customWidth="1"/>
    <col min="13567" max="13821" width="9.140625" style="1"/>
    <col min="13822" max="13822" width="24.28515625" style="1" bestFit="1" customWidth="1"/>
    <col min="13823" max="14077" width="9.140625" style="1"/>
    <col min="14078" max="14078" width="24.28515625" style="1" bestFit="1" customWidth="1"/>
    <col min="14079" max="14333" width="9.140625" style="1"/>
    <col min="14334" max="14334" width="24.28515625" style="1" bestFit="1" customWidth="1"/>
    <col min="14335" max="14589" width="9.140625" style="1"/>
    <col min="14590" max="14590" width="24.28515625" style="1" bestFit="1" customWidth="1"/>
    <col min="14591" max="14845" width="9.140625" style="1"/>
    <col min="14846" max="14846" width="24.28515625" style="1" bestFit="1" customWidth="1"/>
    <col min="14847" max="15101" width="9.140625" style="1"/>
    <col min="15102" max="15102" width="24.28515625" style="1" bestFit="1" customWidth="1"/>
    <col min="15103" max="15357" width="9.140625" style="1"/>
    <col min="15358" max="15358" width="24.28515625" style="1" bestFit="1" customWidth="1"/>
    <col min="15359" max="15613" width="9.140625" style="1"/>
    <col min="15614" max="15614" width="24.28515625" style="1" bestFit="1" customWidth="1"/>
    <col min="15615" max="15869" width="9.140625" style="1"/>
    <col min="15870" max="15870" width="24.28515625" style="1" bestFit="1" customWidth="1"/>
    <col min="15871" max="16125" width="9.140625" style="1"/>
    <col min="16126" max="16126" width="24.28515625" style="1" bestFit="1" customWidth="1"/>
    <col min="16127" max="16384" width="9.140625" style="1"/>
  </cols>
  <sheetData>
    <row r="1" spans="1:9" ht="14.25" customHeight="1">
      <c r="A1" s="197" t="s">
        <v>1265</v>
      </c>
      <c r="B1" s="15"/>
      <c r="C1" s="15"/>
      <c r="D1" s="15"/>
      <c r="E1" s="394"/>
      <c r="F1" s="31"/>
      <c r="G1" s="31"/>
      <c r="H1" s="467"/>
      <c r="I1" s="2" t="s">
        <v>502</v>
      </c>
    </row>
    <row r="2" spans="1:9" ht="14.25" customHeight="1">
      <c r="A2" s="402" t="s">
        <v>1143</v>
      </c>
      <c r="B2" s="15"/>
      <c r="C2" s="15"/>
      <c r="D2" s="15"/>
      <c r="E2" s="394"/>
      <c r="F2" s="31"/>
      <c r="G2" s="31"/>
      <c r="H2" s="468"/>
      <c r="I2" s="65" t="s">
        <v>503</v>
      </c>
    </row>
    <row r="3" spans="1:9" ht="14.25" customHeight="1">
      <c r="A3" s="438" t="s">
        <v>1144</v>
      </c>
      <c r="B3" s="16"/>
      <c r="C3" s="16"/>
      <c r="D3" s="16"/>
      <c r="E3" s="395"/>
      <c r="F3" s="31"/>
      <c r="G3" s="31"/>
      <c r="H3" s="189"/>
    </row>
    <row r="4" spans="1:9" ht="14.25" customHeight="1">
      <c r="A4" s="438" t="s">
        <v>1145</v>
      </c>
      <c r="B4" s="775"/>
      <c r="C4" s="775"/>
      <c r="D4" s="775"/>
      <c r="E4" s="200"/>
      <c r="F4" s="31"/>
      <c r="G4" s="31"/>
      <c r="H4" s="189"/>
    </row>
    <row r="5" spans="1:9" ht="6.75" customHeight="1">
      <c r="A5" s="179"/>
      <c r="B5" s="396"/>
      <c r="C5" s="396"/>
      <c r="D5" s="396"/>
      <c r="E5" s="397"/>
      <c r="F5" s="31"/>
      <c r="G5" s="31"/>
      <c r="H5" s="189"/>
    </row>
    <row r="6" spans="1:9" ht="36.75" customHeight="1">
      <c r="A6" s="774" t="s">
        <v>2194</v>
      </c>
      <c r="B6" s="772">
        <v>2000</v>
      </c>
      <c r="C6" s="772">
        <v>2005</v>
      </c>
      <c r="D6" s="772">
        <v>2010</v>
      </c>
      <c r="E6" s="398">
        <v>2015</v>
      </c>
      <c r="F6" s="399">
        <v>2019</v>
      </c>
      <c r="G6" s="399">
        <v>2020</v>
      </c>
      <c r="H6" s="1"/>
    </row>
    <row r="7" spans="1:9" ht="35.1" customHeight="1">
      <c r="A7" s="952" t="s">
        <v>1743</v>
      </c>
      <c r="B7" s="952"/>
      <c r="C7" s="952"/>
      <c r="D7" s="952"/>
      <c r="E7" s="952"/>
      <c r="F7" s="952"/>
      <c r="G7" s="952"/>
      <c r="H7" s="1"/>
    </row>
    <row r="8" spans="1:9" ht="14.25" customHeight="1">
      <c r="A8" s="68" t="s">
        <v>166</v>
      </c>
      <c r="B8" s="11">
        <v>0.56999999999999995</v>
      </c>
      <c r="C8" s="11">
        <v>0.56000000000000005</v>
      </c>
      <c r="D8" s="11">
        <v>0.33</v>
      </c>
      <c r="E8" s="11">
        <v>0.35</v>
      </c>
      <c r="F8" s="1">
        <v>0.27</v>
      </c>
      <c r="G8" s="138">
        <v>0.28000000000000003</v>
      </c>
      <c r="H8" s="1"/>
    </row>
    <row r="9" spans="1:9" ht="14.25" customHeight="1">
      <c r="A9" s="68" t="s">
        <v>488</v>
      </c>
      <c r="B9" s="11">
        <v>0.61</v>
      </c>
      <c r="C9" s="11">
        <v>0.5</v>
      </c>
      <c r="D9" s="11">
        <v>0.38</v>
      </c>
      <c r="E9" s="11">
        <v>0.35</v>
      </c>
      <c r="F9" s="806">
        <v>0.3</v>
      </c>
      <c r="G9" s="807">
        <v>0.26944750480784907</v>
      </c>
      <c r="H9" s="1"/>
    </row>
    <row r="10" spans="1:9" ht="14.25" customHeight="1">
      <c r="A10" s="400" t="s">
        <v>2185</v>
      </c>
      <c r="B10" s="11">
        <v>1.1100000000000001</v>
      </c>
      <c r="C10" s="11">
        <v>0.75</v>
      </c>
      <c r="D10" s="11">
        <v>0.51</v>
      </c>
      <c r="E10" s="11">
        <v>0.6</v>
      </c>
      <c r="F10" s="808" t="s">
        <v>570</v>
      </c>
      <c r="G10" s="379" t="s">
        <v>570</v>
      </c>
      <c r="H10" s="1"/>
    </row>
    <row r="11" spans="1:9" ht="14.25" customHeight="1">
      <c r="A11" s="68" t="s">
        <v>489</v>
      </c>
      <c r="B11" s="11">
        <v>0.82</v>
      </c>
      <c r="C11" s="11">
        <v>0.69</v>
      </c>
      <c r="D11" s="11">
        <v>0.47</v>
      </c>
      <c r="E11" s="11">
        <v>0.63</v>
      </c>
      <c r="F11" s="1">
        <v>0.42</v>
      </c>
      <c r="G11" s="138">
        <v>0.34</v>
      </c>
      <c r="H11" s="1"/>
    </row>
    <row r="12" spans="1:9" ht="14.25" customHeight="1">
      <c r="A12" s="68" t="s">
        <v>490</v>
      </c>
      <c r="B12" s="11">
        <v>0.69</v>
      </c>
      <c r="C12" s="11">
        <v>0.7</v>
      </c>
      <c r="D12" s="11">
        <v>1.1100000000000001</v>
      </c>
      <c r="E12" s="11">
        <v>1.04</v>
      </c>
      <c r="F12" s="1">
        <v>1.04</v>
      </c>
      <c r="G12" s="138">
        <v>0.73</v>
      </c>
      <c r="H12" s="1"/>
    </row>
    <row r="13" spans="1:9" ht="35.1" customHeight="1">
      <c r="A13" s="1059" t="s">
        <v>2193</v>
      </c>
      <c r="B13" s="1059"/>
      <c r="C13" s="1059"/>
      <c r="D13" s="1059"/>
      <c r="E13" s="1059"/>
      <c r="F13" s="1059"/>
      <c r="G13" s="1059"/>
      <c r="H13" s="1"/>
    </row>
    <row r="14" spans="1:9" ht="14.25" customHeight="1">
      <c r="A14" s="68" t="s">
        <v>166</v>
      </c>
      <c r="B14" s="11">
        <v>0.5</v>
      </c>
      <c r="C14" s="11">
        <v>0.51</v>
      </c>
      <c r="D14" s="11">
        <v>0.33</v>
      </c>
      <c r="E14" s="11">
        <v>0.4</v>
      </c>
      <c r="F14" s="1">
        <v>0.34</v>
      </c>
      <c r="G14" s="138">
        <v>0.35</v>
      </c>
      <c r="H14" s="1"/>
    </row>
    <row r="15" spans="1:9" ht="14.25" customHeight="1">
      <c r="A15" s="68" t="s">
        <v>488</v>
      </c>
      <c r="B15" s="11">
        <v>0.46</v>
      </c>
      <c r="C15" s="11">
        <v>0.42</v>
      </c>
      <c r="D15" s="11">
        <v>0.36</v>
      </c>
      <c r="E15" s="11">
        <v>0.39</v>
      </c>
      <c r="F15" s="1">
        <v>0.28999999999999998</v>
      </c>
      <c r="G15" s="807">
        <v>0.30818898921086096</v>
      </c>
      <c r="H15" s="1"/>
    </row>
    <row r="16" spans="1:9" ht="14.25" customHeight="1">
      <c r="A16" s="400" t="s">
        <v>2187</v>
      </c>
      <c r="B16" s="11">
        <v>0.56999999999999995</v>
      </c>
      <c r="C16" s="11">
        <v>0.51</v>
      </c>
      <c r="D16" s="11">
        <v>0.33</v>
      </c>
      <c r="E16" s="11">
        <v>0.49</v>
      </c>
      <c r="F16" s="808" t="s">
        <v>570</v>
      </c>
      <c r="G16" s="379" t="s">
        <v>570</v>
      </c>
      <c r="H16" s="1"/>
    </row>
    <row r="17" spans="1:8" ht="14.25" customHeight="1">
      <c r="A17" s="68" t="s">
        <v>489</v>
      </c>
      <c r="B17" s="11">
        <v>0.5</v>
      </c>
      <c r="C17" s="11">
        <v>0.46</v>
      </c>
      <c r="D17" s="11">
        <v>0.33</v>
      </c>
      <c r="E17" s="11">
        <v>0.5</v>
      </c>
      <c r="F17" s="1">
        <v>0.36</v>
      </c>
      <c r="G17" s="138">
        <v>0.28999999999999998</v>
      </c>
      <c r="H17" s="1"/>
    </row>
    <row r="18" spans="1:8" ht="14.25" customHeight="1">
      <c r="A18" s="68" t="s">
        <v>490</v>
      </c>
      <c r="B18" s="11">
        <v>1.08</v>
      </c>
      <c r="C18" s="11">
        <v>0.72</v>
      </c>
      <c r="D18" s="11">
        <v>0.75</v>
      </c>
      <c r="E18" s="11">
        <v>0.83</v>
      </c>
      <c r="F18" s="1">
        <v>1.06</v>
      </c>
      <c r="G18" s="138">
        <v>0.75</v>
      </c>
      <c r="H18" s="1"/>
    </row>
    <row r="19" spans="1:8" ht="35.1" customHeight="1">
      <c r="A19" s="1059" t="s">
        <v>2192</v>
      </c>
      <c r="B19" s="1059"/>
      <c r="C19" s="1059"/>
      <c r="D19" s="1059"/>
      <c r="E19" s="1059"/>
      <c r="F19" s="1059"/>
      <c r="G19" s="1059"/>
      <c r="H19" s="1"/>
    </row>
    <row r="20" spans="1:8" ht="14.25" customHeight="1">
      <c r="A20" s="68" t="s">
        <v>166</v>
      </c>
      <c r="B20" s="11">
        <v>0.5</v>
      </c>
      <c r="C20" s="11">
        <v>0.48</v>
      </c>
      <c r="D20" s="11">
        <v>0.34</v>
      </c>
      <c r="E20" s="11">
        <v>0.39</v>
      </c>
      <c r="F20" s="199">
        <v>0.34</v>
      </c>
      <c r="G20" s="199">
        <v>0.36</v>
      </c>
      <c r="H20" s="1"/>
    </row>
    <row r="21" spans="1:8" ht="14.25" customHeight="1">
      <c r="A21" s="68" t="s">
        <v>488</v>
      </c>
      <c r="B21" s="11">
        <v>0.55000000000000004</v>
      </c>
      <c r="C21" s="11">
        <v>0.5</v>
      </c>
      <c r="D21" s="11">
        <v>0.46</v>
      </c>
      <c r="E21" s="11">
        <v>0.53</v>
      </c>
      <c r="F21" s="199">
        <v>0.49</v>
      </c>
      <c r="G21" s="199">
        <v>0.52520413897980078</v>
      </c>
      <c r="H21" s="1"/>
    </row>
    <row r="22" spans="1:8" ht="14.25" customHeight="1">
      <c r="A22" s="400" t="s">
        <v>2187</v>
      </c>
      <c r="B22" s="11">
        <v>0.84</v>
      </c>
      <c r="C22" s="11">
        <v>0.7</v>
      </c>
      <c r="D22" s="11">
        <v>0.47</v>
      </c>
      <c r="E22" s="11">
        <v>0.56999999999999995</v>
      </c>
      <c r="F22" s="199" t="s">
        <v>570</v>
      </c>
      <c r="G22" s="199"/>
      <c r="H22" s="1"/>
    </row>
    <row r="23" spans="1:8" ht="14.25" customHeight="1">
      <c r="A23" s="68" t="s">
        <v>489</v>
      </c>
      <c r="B23" s="11">
        <v>0.72</v>
      </c>
      <c r="C23" s="11">
        <v>0.71</v>
      </c>
      <c r="D23" s="11">
        <v>0.52</v>
      </c>
      <c r="E23" s="11">
        <v>0.64</v>
      </c>
      <c r="F23" s="199">
        <v>0.46</v>
      </c>
      <c r="G23" s="199" t="s">
        <v>570</v>
      </c>
      <c r="H23" s="1"/>
    </row>
    <row r="24" spans="1:8" ht="14.25" customHeight="1">
      <c r="A24" s="68" t="s">
        <v>490</v>
      </c>
      <c r="B24" s="11">
        <v>0.46</v>
      </c>
      <c r="C24" s="11">
        <v>0.35</v>
      </c>
      <c r="D24" s="11">
        <v>0.53</v>
      </c>
      <c r="E24" s="11">
        <v>0.38</v>
      </c>
      <c r="F24" s="199">
        <v>0.49</v>
      </c>
      <c r="G24" s="199">
        <v>0.28999999999999998</v>
      </c>
      <c r="H24" s="1"/>
    </row>
    <row r="25" spans="1:8" ht="35.1" customHeight="1">
      <c r="A25" s="1059" t="s">
        <v>491</v>
      </c>
      <c r="B25" s="1059"/>
      <c r="C25" s="1059"/>
      <c r="D25" s="1059"/>
      <c r="E25" s="1059"/>
      <c r="F25" s="1059"/>
      <c r="G25" s="1059"/>
      <c r="H25" s="1"/>
    </row>
    <row r="26" spans="1:8" ht="14.25" customHeight="1">
      <c r="A26" s="68" t="s">
        <v>166</v>
      </c>
      <c r="B26" s="11">
        <v>4.6399999999999997</v>
      </c>
      <c r="C26" s="11">
        <v>4.58</v>
      </c>
      <c r="D26" s="11">
        <v>4.87</v>
      </c>
      <c r="E26" s="11">
        <v>4.99</v>
      </c>
      <c r="F26" s="199">
        <v>5.12</v>
      </c>
      <c r="G26" s="199">
        <v>5.18</v>
      </c>
      <c r="H26" s="1"/>
    </row>
    <row r="27" spans="1:8" ht="14.25" customHeight="1">
      <c r="A27" s="400" t="s">
        <v>1338</v>
      </c>
      <c r="B27" s="11">
        <v>4.45</v>
      </c>
      <c r="C27" s="11">
        <v>4.78</v>
      </c>
      <c r="D27" s="11">
        <v>4.96</v>
      </c>
      <c r="E27" s="11">
        <v>5.0199999999999996</v>
      </c>
      <c r="F27" s="199">
        <v>5.42</v>
      </c>
      <c r="G27" s="199">
        <v>5.265638491178291</v>
      </c>
      <c r="H27" s="1"/>
    </row>
    <row r="28" spans="1:8" ht="14.25" customHeight="1">
      <c r="A28" s="400" t="s">
        <v>2185</v>
      </c>
      <c r="B28" s="11">
        <v>4.68</v>
      </c>
      <c r="C28" s="11">
        <v>4.6900000000000004</v>
      </c>
      <c r="D28" s="11">
        <v>5.0599999999999996</v>
      </c>
      <c r="E28" s="11">
        <v>5.01</v>
      </c>
      <c r="F28" s="199" t="s">
        <v>570</v>
      </c>
      <c r="G28" s="199" t="s">
        <v>570</v>
      </c>
      <c r="H28" s="1"/>
    </row>
    <row r="29" spans="1:8" ht="14.25" customHeight="1">
      <c r="A29" s="68" t="s">
        <v>489</v>
      </c>
      <c r="B29" s="11">
        <v>4.6100000000000003</v>
      </c>
      <c r="C29" s="11">
        <v>4.6399999999999997</v>
      </c>
      <c r="D29" s="11">
        <v>4.9800000000000004</v>
      </c>
      <c r="E29" s="11">
        <v>4.92</v>
      </c>
      <c r="F29" s="199">
        <v>5.29</v>
      </c>
      <c r="G29" s="199">
        <v>5.41</v>
      </c>
      <c r="H29" s="1"/>
    </row>
    <row r="30" spans="1:8" ht="14.25" customHeight="1">
      <c r="A30" s="68" t="s">
        <v>490</v>
      </c>
      <c r="B30" s="11">
        <v>4.46</v>
      </c>
      <c r="C30" s="11">
        <v>4.57</v>
      </c>
      <c r="D30" s="11">
        <v>4.5</v>
      </c>
      <c r="E30" s="11">
        <v>4.5</v>
      </c>
      <c r="F30" s="199">
        <v>4.5</v>
      </c>
      <c r="G30" s="199">
        <v>4.4800000000000004</v>
      </c>
      <c r="H30" s="1"/>
    </row>
    <row r="31" spans="1:8" ht="35.1" customHeight="1">
      <c r="A31" s="1059" t="s">
        <v>2191</v>
      </c>
      <c r="B31" s="1059"/>
      <c r="C31" s="1059"/>
      <c r="D31" s="1059"/>
      <c r="E31" s="1059"/>
      <c r="F31" s="1059"/>
      <c r="G31" s="1059"/>
      <c r="H31" s="1"/>
    </row>
    <row r="32" spans="1:8" ht="14.25" customHeight="1">
      <c r="A32" s="68" t="s">
        <v>166</v>
      </c>
      <c r="B32" s="226">
        <v>594.29999999999995</v>
      </c>
      <c r="C32" s="226">
        <v>478.6</v>
      </c>
      <c r="D32" s="226">
        <v>909</v>
      </c>
      <c r="E32" s="226">
        <v>493.2</v>
      </c>
      <c r="F32" s="383">
        <v>704.1</v>
      </c>
      <c r="G32" s="383">
        <v>528.6</v>
      </c>
      <c r="H32" s="1"/>
    </row>
    <row r="33" spans="1:8" ht="14.25" customHeight="1">
      <c r="A33" s="68" t="s">
        <v>488</v>
      </c>
      <c r="B33" s="226">
        <v>571.79999999999995</v>
      </c>
      <c r="C33" s="226">
        <v>690.2</v>
      </c>
      <c r="D33" s="226">
        <v>741.2</v>
      </c>
      <c r="E33" s="226">
        <v>637.6</v>
      </c>
      <c r="F33" s="383">
        <v>631.9</v>
      </c>
      <c r="G33" s="383">
        <v>636.68000000000029</v>
      </c>
      <c r="H33" s="1"/>
    </row>
    <row r="34" spans="1:8" ht="14.25" customHeight="1">
      <c r="A34" s="400" t="s">
        <v>2186</v>
      </c>
      <c r="B34" s="226">
        <v>531.6</v>
      </c>
      <c r="C34" s="226">
        <v>495.9</v>
      </c>
      <c r="D34" s="226">
        <v>832</v>
      </c>
      <c r="E34" s="226">
        <v>348.2</v>
      </c>
      <c r="F34" s="383" t="s">
        <v>570</v>
      </c>
      <c r="G34" s="383" t="s">
        <v>570</v>
      </c>
      <c r="H34" s="1"/>
    </row>
    <row r="35" spans="1:8" ht="14.25" customHeight="1">
      <c r="A35" s="68" t="s">
        <v>489</v>
      </c>
      <c r="B35" s="226">
        <v>579.70000000000005</v>
      </c>
      <c r="C35" s="226">
        <v>489.2</v>
      </c>
      <c r="D35" s="226">
        <v>722.1</v>
      </c>
      <c r="E35" s="226">
        <v>527.1</v>
      </c>
      <c r="F35" s="383">
        <v>524.5</v>
      </c>
      <c r="G35" s="383">
        <v>657</v>
      </c>
      <c r="H35" s="1"/>
    </row>
    <row r="36" spans="1:8" ht="14.25" customHeight="1">
      <c r="A36" s="68" t="s">
        <v>490</v>
      </c>
      <c r="B36" s="226">
        <v>1025.8</v>
      </c>
      <c r="C36" s="226">
        <v>1273.3</v>
      </c>
      <c r="D36" s="226">
        <v>1316.2</v>
      </c>
      <c r="E36" s="226">
        <v>897.1</v>
      </c>
      <c r="F36" s="383">
        <v>1103.8</v>
      </c>
      <c r="G36" s="383">
        <v>1051.8</v>
      </c>
      <c r="H36" s="1"/>
    </row>
    <row r="37" spans="1:8" ht="35.1" customHeight="1">
      <c r="A37" s="1059" t="s">
        <v>2190</v>
      </c>
      <c r="B37" s="1059"/>
      <c r="C37" s="1059"/>
      <c r="D37" s="1059"/>
      <c r="E37" s="1059"/>
      <c r="F37" s="1059"/>
      <c r="G37" s="1059"/>
      <c r="H37" s="1"/>
    </row>
    <row r="38" spans="1:8" ht="14.25" customHeight="1">
      <c r="A38" s="68" t="s">
        <v>166</v>
      </c>
      <c r="B38" s="23">
        <v>187</v>
      </c>
      <c r="C38" s="23">
        <v>171</v>
      </c>
      <c r="D38" s="23">
        <v>183</v>
      </c>
      <c r="E38" s="23">
        <v>166</v>
      </c>
      <c r="F38" s="401">
        <v>171</v>
      </c>
      <c r="G38" s="401">
        <v>180</v>
      </c>
      <c r="H38" s="1"/>
    </row>
    <row r="39" spans="1:8" ht="14.25" customHeight="1">
      <c r="A39" s="68" t="s">
        <v>488</v>
      </c>
      <c r="B39" s="23">
        <v>163</v>
      </c>
      <c r="C39" s="23">
        <v>153</v>
      </c>
      <c r="D39" s="23">
        <v>194</v>
      </c>
      <c r="E39" s="23">
        <v>176</v>
      </c>
      <c r="F39" s="401">
        <v>181</v>
      </c>
      <c r="G39" s="401">
        <v>195</v>
      </c>
      <c r="H39" s="1"/>
    </row>
    <row r="40" spans="1:8" ht="14.25" customHeight="1">
      <c r="A40" s="400" t="s">
        <v>2185</v>
      </c>
      <c r="B40" s="23">
        <v>159</v>
      </c>
      <c r="C40" s="23">
        <v>156</v>
      </c>
      <c r="D40" s="23">
        <v>190</v>
      </c>
      <c r="E40" s="23">
        <v>152</v>
      </c>
      <c r="F40" s="401" t="s">
        <v>570</v>
      </c>
      <c r="G40" s="401" t="s">
        <v>570</v>
      </c>
      <c r="H40" s="1"/>
    </row>
    <row r="41" spans="1:8" ht="14.25" customHeight="1">
      <c r="A41" s="68" t="s">
        <v>489</v>
      </c>
      <c r="B41" s="23">
        <v>184</v>
      </c>
      <c r="C41" s="23">
        <v>166</v>
      </c>
      <c r="D41" s="23">
        <v>186</v>
      </c>
      <c r="E41" s="23">
        <v>141</v>
      </c>
      <c r="F41" s="401">
        <v>127</v>
      </c>
      <c r="G41" s="401">
        <v>153</v>
      </c>
      <c r="H41" s="1"/>
    </row>
    <row r="42" spans="1:8" ht="14.25" customHeight="1">
      <c r="A42" s="68" t="s">
        <v>490</v>
      </c>
      <c r="B42" s="23">
        <v>245</v>
      </c>
      <c r="C42" s="23">
        <v>227</v>
      </c>
      <c r="D42" s="23">
        <v>256</v>
      </c>
      <c r="E42" s="23">
        <v>237</v>
      </c>
      <c r="F42" s="401">
        <v>228</v>
      </c>
      <c r="G42" s="401">
        <v>224</v>
      </c>
      <c r="H42" s="1"/>
    </row>
    <row r="43" spans="1:8">
      <c r="A43" s="7"/>
      <c r="B43" s="22"/>
      <c r="C43" s="22"/>
      <c r="D43" s="22"/>
      <c r="E43" s="225"/>
      <c r="F43" s="31"/>
      <c r="G43" s="31"/>
      <c r="H43" s="31"/>
    </row>
    <row r="44" spans="1:8" ht="14.25" customHeight="1">
      <c r="A44" s="927" t="s">
        <v>2188</v>
      </c>
      <c r="B44" s="927"/>
      <c r="C44" s="927"/>
      <c r="D44" s="927"/>
      <c r="E44" s="927"/>
      <c r="F44" s="927"/>
      <c r="G44" s="927"/>
      <c r="H44" s="10"/>
    </row>
    <row r="45" spans="1:8" ht="40.5" customHeight="1">
      <c r="A45" s="927" t="s">
        <v>545</v>
      </c>
      <c r="B45" s="927"/>
      <c r="C45" s="927"/>
      <c r="D45" s="927"/>
      <c r="E45" s="927"/>
      <c r="F45" s="927"/>
      <c r="G45" s="927"/>
      <c r="H45" s="10"/>
    </row>
    <row r="46" spans="1:8" ht="29.25" customHeight="1">
      <c r="A46" s="953" t="s">
        <v>2189</v>
      </c>
      <c r="B46" s="953"/>
      <c r="C46" s="953"/>
      <c r="D46" s="953"/>
      <c r="E46" s="953"/>
      <c r="F46" s="953"/>
      <c r="G46" s="953"/>
      <c r="H46" s="10"/>
    </row>
    <row r="47" spans="1:8" ht="48.75" customHeight="1">
      <c r="A47" s="953" t="s">
        <v>1803</v>
      </c>
      <c r="B47" s="953"/>
      <c r="C47" s="953"/>
      <c r="D47" s="953"/>
      <c r="E47" s="953"/>
      <c r="F47" s="953"/>
      <c r="G47" s="953"/>
      <c r="H47" s="10"/>
    </row>
    <row r="48" spans="1:8">
      <c r="A48" s="10"/>
      <c r="B48" s="10"/>
      <c r="C48" s="10"/>
      <c r="D48" s="10"/>
      <c r="E48" s="10"/>
      <c r="F48" s="10"/>
      <c r="G48" s="10"/>
      <c r="H48" s="10"/>
    </row>
    <row r="49" spans="8:8">
      <c r="H49" s="1"/>
    </row>
  </sheetData>
  <customSheetViews>
    <customSheetView guid="{17A61E15-CB34-4E45-B54C-4890B27A542F}" showGridLines="0">
      <pane ySplit="6" topLeftCell="A25"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37:G37"/>
    <mergeCell ref="A45:G45"/>
    <mergeCell ref="A46:G46"/>
    <mergeCell ref="A47:G47"/>
    <mergeCell ref="A44:G44"/>
    <mergeCell ref="A7:G7"/>
    <mergeCell ref="A13:G13"/>
    <mergeCell ref="A19:G19"/>
    <mergeCell ref="A25:G25"/>
    <mergeCell ref="A31:G31"/>
  </mergeCells>
  <phoneticPr fontId="6"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82" fitToHeight="0" orientation="portrait" r:id="rId2"/>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showGridLines="0" workbookViewId="0">
      <selection activeCell="A7" sqref="A7:N7"/>
    </sheetView>
  </sheetViews>
  <sheetFormatPr defaultRowHeight="14.25" customHeight="1"/>
  <cols>
    <col min="1" max="1" width="27.42578125" customWidth="1"/>
    <col min="2" max="13" width="8.42578125" customWidth="1"/>
    <col min="15" max="15" width="11" customWidth="1"/>
  </cols>
  <sheetData>
    <row r="1" spans="1:16" s="31" customFormat="1" ht="14.25" customHeight="1">
      <c r="A1" s="35" t="s">
        <v>1266</v>
      </c>
      <c r="B1" s="437"/>
      <c r="C1" s="437"/>
      <c r="D1" s="437"/>
      <c r="E1" s="437"/>
      <c r="F1" s="437"/>
      <c r="G1" s="437"/>
      <c r="H1" s="437"/>
      <c r="I1" s="437"/>
      <c r="J1" s="437"/>
      <c r="K1" s="437"/>
      <c r="L1" s="437"/>
      <c r="M1" s="437"/>
      <c r="O1" s="2" t="s">
        <v>502</v>
      </c>
      <c r="P1" s="10"/>
    </row>
    <row r="2" spans="1:16" s="31" customFormat="1" ht="14.25" customHeight="1">
      <c r="A2" s="402" t="s">
        <v>1744</v>
      </c>
      <c r="B2" s="437"/>
      <c r="C2" s="437"/>
      <c r="D2" s="437"/>
      <c r="E2" s="437"/>
      <c r="F2" s="437"/>
      <c r="G2" s="437"/>
      <c r="H2" s="437"/>
      <c r="I2" s="437"/>
      <c r="J2" s="437"/>
      <c r="K2" s="437"/>
      <c r="L2" s="437"/>
      <c r="M2" s="437"/>
      <c r="O2" s="65" t="s">
        <v>503</v>
      </c>
      <c r="P2" s="10"/>
    </row>
    <row r="3" spans="1:16" s="31" customFormat="1" ht="14.25" customHeight="1">
      <c r="A3" s="438" t="s">
        <v>1146</v>
      </c>
      <c r="B3" s="437"/>
      <c r="C3" s="437"/>
      <c r="D3" s="437"/>
      <c r="E3" s="437"/>
      <c r="F3" s="437"/>
      <c r="G3" s="437"/>
      <c r="H3" s="437"/>
      <c r="I3" s="437"/>
      <c r="J3" s="437"/>
      <c r="K3" s="437"/>
      <c r="L3" s="437"/>
      <c r="M3" s="437"/>
    </row>
    <row r="4" spans="1:16" s="31" customFormat="1" ht="14.25" customHeight="1">
      <c r="A4" s="438" t="s">
        <v>1745</v>
      </c>
      <c r="B4" s="13"/>
      <c r="C4" s="13"/>
      <c r="D4" s="13"/>
      <c r="E4" s="13"/>
      <c r="F4" s="13"/>
      <c r="G4" s="13"/>
      <c r="H4" s="13"/>
      <c r="I4" s="13"/>
      <c r="J4" s="13"/>
      <c r="K4" s="13"/>
      <c r="L4" s="13"/>
      <c r="M4" s="13"/>
    </row>
    <row r="5" spans="1:16" s="31" customFormat="1" ht="6" customHeight="1">
      <c r="A5" s="744"/>
      <c r="B5" s="13"/>
      <c r="C5" s="13"/>
      <c r="D5" s="13"/>
      <c r="E5" s="13"/>
      <c r="F5" s="13"/>
      <c r="G5" s="13"/>
      <c r="H5" s="13"/>
      <c r="I5" s="13"/>
      <c r="J5" s="13"/>
      <c r="K5" s="13"/>
      <c r="L5" s="13"/>
      <c r="M5" s="13"/>
    </row>
    <row r="6" spans="1:16" s="31" customFormat="1" ht="34.5" customHeight="1">
      <c r="A6" s="774" t="s">
        <v>2194</v>
      </c>
      <c r="B6" s="773" t="s">
        <v>434</v>
      </c>
      <c r="C6" s="772" t="s">
        <v>435</v>
      </c>
      <c r="D6" s="772" t="s">
        <v>436</v>
      </c>
      <c r="E6" s="777" t="s">
        <v>437</v>
      </c>
      <c r="F6" s="773" t="s">
        <v>438</v>
      </c>
      <c r="G6" s="772" t="s">
        <v>439</v>
      </c>
      <c r="H6" s="772" t="s">
        <v>440</v>
      </c>
      <c r="I6" s="772" t="s">
        <v>441</v>
      </c>
      <c r="J6" s="772" t="s">
        <v>442</v>
      </c>
      <c r="K6" s="772" t="s">
        <v>443</v>
      </c>
      <c r="L6" s="772" t="s">
        <v>444</v>
      </c>
      <c r="M6" s="772" t="s">
        <v>445</v>
      </c>
    </row>
    <row r="7" spans="1:16" ht="34.5" customHeight="1">
      <c r="A7" s="952" t="s">
        <v>2197</v>
      </c>
      <c r="B7" s="952"/>
      <c r="C7" s="952"/>
      <c r="D7" s="952"/>
      <c r="E7" s="952"/>
      <c r="F7" s="952"/>
      <c r="G7" s="952"/>
      <c r="H7" s="952"/>
      <c r="I7" s="952"/>
      <c r="J7" s="952"/>
      <c r="K7" s="952"/>
      <c r="L7" s="952"/>
      <c r="M7" s="952"/>
      <c r="N7" s="144"/>
    </row>
    <row r="8" spans="1:16" ht="14.25" customHeight="1">
      <c r="A8" s="469" t="s">
        <v>166</v>
      </c>
      <c r="B8" s="809">
        <v>0.18</v>
      </c>
      <c r="C8" s="810">
        <v>0.31</v>
      </c>
      <c r="D8" s="809">
        <v>0.35</v>
      </c>
      <c r="E8" s="810">
        <v>0.7</v>
      </c>
      <c r="F8" s="809">
        <v>0.28999999999999998</v>
      </c>
      <c r="G8" s="810">
        <v>0.26</v>
      </c>
      <c r="H8" s="809">
        <v>0.31</v>
      </c>
      <c r="I8" s="810">
        <v>0.13</v>
      </c>
      <c r="J8" s="809">
        <v>0.21</v>
      </c>
      <c r="K8" s="810">
        <v>0.32</v>
      </c>
      <c r="L8" s="809">
        <v>0.45</v>
      </c>
      <c r="M8" s="811">
        <v>0.22</v>
      </c>
      <c r="N8" s="470"/>
      <c r="P8" s="470"/>
    </row>
    <row r="9" spans="1:16" ht="14.25" customHeight="1">
      <c r="A9" s="469" t="s">
        <v>488</v>
      </c>
      <c r="B9" s="809">
        <v>0.3867221297836938</v>
      </c>
      <c r="C9" s="810">
        <v>0.26199152542372878</v>
      </c>
      <c r="D9" s="809">
        <v>0.38341389728096675</v>
      </c>
      <c r="E9" s="810">
        <v>0.53953846153846152</v>
      </c>
      <c r="F9" s="809">
        <v>0.22384615384615381</v>
      </c>
      <c r="G9" s="810">
        <v>0.18190721649484537</v>
      </c>
      <c r="H9" s="809">
        <v>0.24664756446991407</v>
      </c>
      <c r="I9" s="810">
        <v>0.21120717781402934</v>
      </c>
      <c r="J9" s="809">
        <v>0.16272898961284232</v>
      </c>
      <c r="K9" s="810">
        <v>0.31589641434262966</v>
      </c>
      <c r="L9" s="809">
        <v>0.32444705882352937</v>
      </c>
      <c r="M9" s="811">
        <v>0.28482142857142856</v>
      </c>
      <c r="N9" s="470"/>
    </row>
    <row r="10" spans="1:16" ht="14.25" customHeight="1">
      <c r="A10" s="68" t="s">
        <v>489</v>
      </c>
      <c r="B10" s="11">
        <v>0.46</v>
      </c>
      <c r="C10" s="225">
        <v>0.41</v>
      </c>
      <c r="D10" s="11">
        <v>0.55000000000000004</v>
      </c>
      <c r="E10" s="225">
        <v>0.75</v>
      </c>
      <c r="F10" s="11">
        <v>0.26</v>
      </c>
      <c r="G10" s="225">
        <v>0.2</v>
      </c>
      <c r="H10" s="11">
        <v>0.33</v>
      </c>
      <c r="I10" s="225">
        <v>0.46</v>
      </c>
      <c r="J10" s="11">
        <v>0.33</v>
      </c>
      <c r="K10" s="225">
        <v>0.36</v>
      </c>
      <c r="L10" s="11">
        <v>0.76</v>
      </c>
      <c r="M10" s="201">
        <v>0.55000000000000004</v>
      </c>
      <c r="N10" s="470"/>
    </row>
    <row r="11" spans="1:16" ht="14.25" customHeight="1">
      <c r="A11" s="68" t="s">
        <v>490</v>
      </c>
      <c r="B11" s="11">
        <v>1.18</v>
      </c>
      <c r="C11" s="225">
        <v>0.6</v>
      </c>
      <c r="D11" s="11">
        <v>1.71</v>
      </c>
      <c r="E11" s="225">
        <v>0.62</v>
      </c>
      <c r="F11" s="11">
        <v>0.53</v>
      </c>
      <c r="G11" s="225">
        <v>0.66</v>
      </c>
      <c r="H11" s="11">
        <v>0.69</v>
      </c>
      <c r="I11" s="225">
        <v>0.48</v>
      </c>
      <c r="J11" s="11">
        <v>0.89</v>
      </c>
      <c r="K11" s="225">
        <v>0.67</v>
      </c>
      <c r="L11" s="11">
        <v>0.81</v>
      </c>
      <c r="M11" s="201">
        <v>0.45</v>
      </c>
      <c r="N11" s="470"/>
    </row>
    <row r="12" spans="1:16" ht="34.5" customHeight="1">
      <c r="A12" s="916" t="s">
        <v>2196</v>
      </c>
      <c r="B12" s="916"/>
      <c r="C12" s="916"/>
      <c r="D12" s="916"/>
      <c r="E12" s="916"/>
      <c r="F12" s="916"/>
      <c r="G12" s="916"/>
      <c r="H12" s="916"/>
      <c r="I12" s="916"/>
      <c r="J12" s="916"/>
      <c r="K12" s="916"/>
      <c r="L12" s="916"/>
      <c r="M12" s="916"/>
      <c r="N12" s="470"/>
    </row>
    <row r="13" spans="1:16" ht="14.25" customHeight="1">
      <c r="A13" s="68" t="s">
        <v>166</v>
      </c>
      <c r="B13" s="225">
        <v>0.43</v>
      </c>
      <c r="C13" s="11">
        <v>0.34</v>
      </c>
      <c r="D13" s="225">
        <v>0.57999999999999996</v>
      </c>
      <c r="E13" s="11">
        <v>0.89</v>
      </c>
      <c r="F13" s="225">
        <v>0.32</v>
      </c>
      <c r="G13" s="11">
        <v>0.38</v>
      </c>
      <c r="H13" s="225">
        <v>0.35</v>
      </c>
      <c r="I13" s="11">
        <v>0.22</v>
      </c>
      <c r="J13" s="225">
        <v>0.27</v>
      </c>
      <c r="K13" s="11">
        <v>0.23</v>
      </c>
      <c r="L13" s="225">
        <v>0.32</v>
      </c>
      <c r="M13" s="201">
        <v>0.31</v>
      </c>
      <c r="N13" s="470"/>
    </row>
    <row r="14" spans="1:16" ht="14.25" customHeight="1">
      <c r="A14" s="68" t="s">
        <v>488</v>
      </c>
      <c r="B14" s="225">
        <v>0.52008319467554076</v>
      </c>
      <c r="C14" s="11">
        <v>0.28745762711864409</v>
      </c>
      <c r="D14" s="225">
        <v>0.42661631419939583</v>
      </c>
      <c r="E14" s="11">
        <v>0.52753846153846162</v>
      </c>
      <c r="F14" s="225">
        <v>0.21987736900780377</v>
      </c>
      <c r="G14" s="11">
        <v>0.18610309278350515</v>
      </c>
      <c r="H14" s="225">
        <v>0.31971346704871062</v>
      </c>
      <c r="I14" s="11">
        <v>0.27055464926590539</v>
      </c>
      <c r="J14" s="225">
        <v>0.20342776203966006</v>
      </c>
      <c r="K14" s="11">
        <v>0.32674634794156709</v>
      </c>
      <c r="L14" s="225">
        <v>0.49804705882352929</v>
      </c>
      <c r="M14" s="201">
        <v>0.23763392857142854</v>
      </c>
      <c r="N14" s="470"/>
    </row>
    <row r="15" spans="1:16" ht="14.25" customHeight="1">
      <c r="A15" s="68" t="s">
        <v>489</v>
      </c>
      <c r="B15" s="225">
        <v>0.56000000000000005</v>
      </c>
      <c r="C15" s="11">
        <v>0.44</v>
      </c>
      <c r="D15" s="225">
        <v>0.4</v>
      </c>
      <c r="E15" s="11">
        <v>0.73</v>
      </c>
      <c r="F15" s="225">
        <v>0.28000000000000003</v>
      </c>
      <c r="G15" s="11">
        <v>0.17</v>
      </c>
      <c r="H15" s="225">
        <v>0.26</v>
      </c>
      <c r="I15" s="11">
        <v>0.44</v>
      </c>
      <c r="J15" s="225">
        <v>0.22</v>
      </c>
      <c r="K15" s="11">
        <v>0.27</v>
      </c>
      <c r="L15" s="225">
        <v>0.6</v>
      </c>
      <c r="M15" s="201">
        <v>0.37</v>
      </c>
      <c r="N15" s="470"/>
    </row>
    <row r="16" spans="1:16" ht="14.25" customHeight="1">
      <c r="A16" s="68" t="s">
        <v>490</v>
      </c>
      <c r="B16" s="225">
        <v>0.72</v>
      </c>
      <c r="C16" s="11">
        <v>0.55000000000000004</v>
      </c>
      <c r="D16" s="225">
        <v>1.06</v>
      </c>
      <c r="E16" s="11">
        <v>0.73</v>
      </c>
      <c r="F16" s="225">
        <v>0.74</v>
      </c>
      <c r="G16" s="11">
        <v>0.73</v>
      </c>
      <c r="H16" s="225">
        <v>0.9</v>
      </c>
      <c r="I16" s="11">
        <v>0.61</v>
      </c>
      <c r="J16" s="225">
        <v>0.91</v>
      </c>
      <c r="K16" s="11">
        <v>0.87</v>
      </c>
      <c r="L16" s="225">
        <v>0.95</v>
      </c>
      <c r="M16" s="201">
        <v>0.63</v>
      </c>
      <c r="N16" s="470"/>
    </row>
    <row r="17" spans="1:14" ht="34.5" customHeight="1">
      <c r="A17" s="916" t="s">
        <v>2195</v>
      </c>
      <c r="B17" s="916"/>
      <c r="C17" s="916"/>
      <c r="D17" s="916"/>
      <c r="E17" s="916"/>
      <c r="F17" s="916"/>
      <c r="G17" s="916"/>
      <c r="H17" s="916"/>
      <c r="I17" s="916"/>
      <c r="J17" s="916"/>
      <c r="K17" s="916"/>
      <c r="L17" s="916"/>
      <c r="M17" s="916"/>
      <c r="N17" s="470"/>
    </row>
    <row r="18" spans="1:14" ht="14.25" customHeight="1">
      <c r="A18" s="68" t="s">
        <v>166</v>
      </c>
      <c r="B18" s="225">
        <v>0.28999999999999998</v>
      </c>
      <c r="C18" s="11">
        <v>0.33</v>
      </c>
      <c r="D18" s="225">
        <v>0.59</v>
      </c>
      <c r="E18" s="11">
        <v>1.1100000000000001</v>
      </c>
      <c r="F18" s="225">
        <v>0.43</v>
      </c>
      <c r="G18" s="11">
        <v>0.28999999999999998</v>
      </c>
      <c r="H18" s="225">
        <v>0.54</v>
      </c>
      <c r="I18" s="11">
        <v>0.25</v>
      </c>
      <c r="J18" s="225">
        <v>0.27</v>
      </c>
      <c r="K18" s="11">
        <v>0.22</v>
      </c>
      <c r="L18" s="225">
        <v>0.32</v>
      </c>
      <c r="M18" s="201">
        <v>0.22</v>
      </c>
      <c r="N18" s="470"/>
    </row>
    <row r="19" spans="1:14" ht="14.25" customHeight="1">
      <c r="A19" s="68" t="s">
        <v>488</v>
      </c>
      <c r="B19" s="225">
        <v>0.3714612676056338</v>
      </c>
      <c r="C19" s="11">
        <v>0.3612043010752688</v>
      </c>
      <c r="D19" s="225">
        <v>0.74314814814814834</v>
      </c>
      <c r="E19" s="11">
        <v>1.3623076923076924</v>
      </c>
      <c r="F19" s="225">
        <v>0.53372352285395774</v>
      </c>
      <c r="G19" s="11">
        <v>0.39336082474226808</v>
      </c>
      <c r="H19" s="225">
        <v>0.80747851002865334</v>
      </c>
      <c r="I19" s="11">
        <v>0.72752039151712888</v>
      </c>
      <c r="J19" s="225">
        <v>0.44013220018885746</v>
      </c>
      <c r="K19" s="11">
        <v>0.5293094289508633</v>
      </c>
      <c r="L19" s="225">
        <v>0.6479015544041451</v>
      </c>
      <c r="M19" s="201">
        <v>0.3105580357142857</v>
      </c>
      <c r="N19" s="470"/>
    </row>
    <row r="20" spans="1:14" ht="14.25" customHeight="1">
      <c r="A20" s="68" t="s">
        <v>489</v>
      </c>
      <c r="B20" s="225">
        <v>0.67</v>
      </c>
      <c r="C20" s="11">
        <v>0.61</v>
      </c>
      <c r="D20" s="225">
        <v>0.74</v>
      </c>
      <c r="E20" s="11">
        <v>1.27</v>
      </c>
      <c r="F20" s="225">
        <v>0.28999999999999998</v>
      </c>
      <c r="G20" s="11">
        <v>0.22</v>
      </c>
      <c r="H20" s="225">
        <v>0.48</v>
      </c>
      <c r="I20" s="11">
        <v>0.7</v>
      </c>
      <c r="J20" s="225">
        <v>0.23</v>
      </c>
      <c r="K20" s="11">
        <v>0.45</v>
      </c>
      <c r="L20" s="225">
        <v>1.05</v>
      </c>
      <c r="M20" s="201">
        <v>0.72</v>
      </c>
      <c r="N20" s="470"/>
    </row>
    <row r="21" spans="1:14" ht="14.25" customHeight="1">
      <c r="A21" s="68" t="s">
        <v>490</v>
      </c>
      <c r="B21" s="225">
        <v>0.57999999999999996</v>
      </c>
      <c r="C21" s="11">
        <v>0.2</v>
      </c>
      <c r="D21" s="225">
        <v>0.84</v>
      </c>
      <c r="E21" s="11">
        <v>0.25</v>
      </c>
      <c r="F21" s="225">
        <v>0.19</v>
      </c>
      <c r="G21" s="11">
        <v>0.23</v>
      </c>
      <c r="H21" s="225">
        <v>0.22</v>
      </c>
      <c r="I21" s="11">
        <v>0.2</v>
      </c>
      <c r="J21" s="225">
        <v>0.27</v>
      </c>
      <c r="K21" s="11">
        <v>0.28000000000000003</v>
      </c>
      <c r="L21" s="225">
        <v>0.28000000000000003</v>
      </c>
      <c r="M21" s="201">
        <v>0.19</v>
      </c>
      <c r="N21" s="470"/>
    </row>
    <row r="22" spans="1:14" ht="34.5" customHeight="1">
      <c r="A22" s="916" t="s">
        <v>491</v>
      </c>
      <c r="B22" s="916"/>
      <c r="C22" s="916"/>
      <c r="D22" s="916"/>
      <c r="E22" s="916"/>
      <c r="F22" s="916"/>
      <c r="G22" s="916"/>
      <c r="H22" s="916"/>
      <c r="I22" s="916"/>
      <c r="J22" s="916"/>
      <c r="K22" s="916"/>
      <c r="L22" s="916"/>
      <c r="M22" s="916"/>
      <c r="N22" s="470"/>
    </row>
    <row r="23" spans="1:14" ht="14.25" customHeight="1">
      <c r="A23" s="68" t="s">
        <v>166</v>
      </c>
      <c r="B23" s="225">
        <v>4.88</v>
      </c>
      <c r="C23" s="11">
        <v>5.26</v>
      </c>
      <c r="D23" s="225">
        <v>4.79</v>
      </c>
      <c r="E23" s="11">
        <v>6.35</v>
      </c>
      <c r="F23" s="225">
        <v>5.61</v>
      </c>
      <c r="G23" s="11">
        <v>5.19</v>
      </c>
      <c r="H23" s="225">
        <v>5.84</v>
      </c>
      <c r="I23" s="11">
        <v>5.86</v>
      </c>
      <c r="J23" s="225">
        <v>5.2</v>
      </c>
      <c r="K23" s="11">
        <v>5.31</v>
      </c>
      <c r="L23" s="225">
        <v>5.19</v>
      </c>
      <c r="M23" s="201">
        <v>4.96</v>
      </c>
      <c r="N23" s="470"/>
    </row>
    <row r="24" spans="1:14" ht="14.25" customHeight="1">
      <c r="A24" s="111" t="s">
        <v>1746</v>
      </c>
      <c r="B24" s="225">
        <v>4.8168322962122714</v>
      </c>
      <c r="C24" s="11">
        <v>5.1468889787202006</v>
      </c>
      <c r="D24" s="225">
        <v>5.20344665916189</v>
      </c>
      <c r="E24" s="11">
        <v>6.4173300431882412</v>
      </c>
      <c r="F24" s="225">
        <v>5.6500991028072827</v>
      </c>
      <c r="G24" s="11">
        <v>5.7974305572971048</v>
      </c>
      <c r="H24" s="225">
        <v>5.8119170870472399</v>
      </c>
      <c r="I24" s="11">
        <v>5.7774518794008918</v>
      </c>
      <c r="J24" s="225">
        <v>5.638272727579599</v>
      </c>
      <c r="K24" s="11">
        <v>5.2924334437645708</v>
      </c>
      <c r="L24" s="225">
        <v>5.0240667819613156</v>
      </c>
      <c r="M24" s="201">
        <v>4.9420873924759672</v>
      </c>
      <c r="N24" s="470"/>
    </row>
    <row r="25" spans="1:14" ht="14.25" customHeight="1">
      <c r="A25" s="68" t="s">
        <v>489</v>
      </c>
      <c r="B25" s="225">
        <v>4.7699999999999996</v>
      </c>
      <c r="C25" s="11">
        <v>5.3</v>
      </c>
      <c r="D25" s="225">
        <v>5.38</v>
      </c>
      <c r="E25" s="11">
        <v>6.1</v>
      </c>
      <c r="F25" s="225">
        <v>5.71</v>
      </c>
      <c r="G25" s="11">
        <v>5.69</v>
      </c>
      <c r="H25" s="225">
        <v>5.94</v>
      </c>
      <c r="I25" s="11">
        <v>6.07</v>
      </c>
      <c r="J25" s="225">
        <v>5.17</v>
      </c>
      <c r="K25" s="11">
        <v>5.4</v>
      </c>
      <c r="L25" s="225">
        <v>5.81</v>
      </c>
      <c r="M25" s="201">
        <v>5.23</v>
      </c>
      <c r="N25" s="470"/>
    </row>
    <row r="26" spans="1:14" ht="14.25" customHeight="1">
      <c r="A26" s="68" t="s">
        <v>490</v>
      </c>
      <c r="B26" s="225">
        <v>4.42</v>
      </c>
      <c r="C26" s="11">
        <v>4.47</v>
      </c>
      <c r="D26" s="225">
        <v>4.5</v>
      </c>
      <c r="E26" s="11">
        <v>4.4800000000000004</v>
      </c>
      <c r="F26" s="225">
        <v>4.46</v>
      </c>
      <c r="G26" s="11">
        <v>4.47</v>
      </c>
      <c r="H26" s="225">
        <v>4.41</v>
      </c>
      <c r="I26" s="11">
        <v>4.53</v>
      </c>
      <c r="J26" s="225">
        <v>4.45</v>
      </c>
      <c r="K26" s="11">
        <v>4.5199999999999996</v>
      </c>
      <c r="L26" s="225">
        <v>4.3899999999999997</v>
      </c>
      <c r="M26" s="201">
        <v>4.4800000000000004</v>
      </c>
      <c r="N26" s="470"/>
    </row>
    <row r="27" spans="1:14" ht="34.5" customHeight="1">
      <c r="A27" s="916" t="s">
        <v>2191</v>
      </c>
      <c r="B27" s="916"/>
      <c r="C27" s="916"/>
      <c r="D27" s="916"/>
      <c r="E27" s="916"/>
      <c r="F27" s="916"/>
      <c r="G27" s="916"/>
      <c r="H27" s="916"/>
      <c r="I27" s="916"/>
      <c r="J27" s="916"/>
      <c r="K27" s="916"/>
      <c r="L27" s="916"/>
      <c r="M27" s="916"/>
      <c r="N27" s="470"/>
    </row>
    <row r="28" spans="1:14" ht="14.25" customHeight="1">
      <c r="A28" s="68" t="s">
        <v>166</v>
      </c>
      <c r="B28" s="238">
        <v>73.2</v>
      </c>
      <c r="C28" s="226">
        <v>67.400000000000006</v>
      </c>
      <c r="D28" s="226">
        <v>38.6</v>
      </c>
      <c r="E28" s="238">
        <v>4.0999999999999996</v>
      </c>
      <c r="F28" s="226">
        <v>38.5</v>
      </c>
      <c r="G28" s="238">
        <v>19.5</v>
      </c>
      <c r="H28" s="226">
        <v>82.5</v>
      </c>
      <c r="I28" s="238">
        <v>32.700000000000003</v>
      </c>
      <c r="J28" s="226">
        <v>50.6</v>
      </c>
      <c r="K28" s="238">
        <v>53</v>
      </c>
      <c r="L28" s="226">
        <v>41</v>
      </c>
      <c r="M28" s="364">
        <v>27.5</v>
      </c>
      <c r="N28" s="470"/>
    </row>
    <row r="29" spans="1:14" ht="14.25" customHeight="1">
      <c r="A29" s="68" t="s">
        <v>488</v>
      </c>
      <c r="B29" s="238">
        <v>62.1</v>
      </c>
      <c r="C29" s="226">
        <v>48.4</v>
      </c>
      <c r="D29" s="226">
        <v>35.699999999999996</v>
      </c>
      <c r="E29" s="238">
        <v>6.9</v>
      </c>
      <c r="F29" s="226">
        <v>90.699999999999989</v>
      </c>
      <c r="G29" s="238">
        <v>102.10000000000001</v>
      </c>
      <c r="H29" s="226">
        <v>37.599999999999994</v>
      </c>
      <c r="I29" s="238">
        <v>62.100000000000009</v>
      </c>
      <c r="J29" s="226">
        <v>21.18</v>
      </c>
      <c r="K29" s="238">
        <v>77.299999999999983</v>
      </c>
      <c r="L29" s="226">
        <v>44.300000000000011</v>
      </c>
      <c r="M29" s="364">
        <v>48.300000000000004</v>
      </c>
      <c r="N29" s="470"/>
    </row>
    <row r="30" spans="1:14" ht="14.25" customHeight="1">
      <c r="A30" s="68" t="s">
        <v>489</v>
      </c>
      <c r="B30" s="238">
        <v>25.7</v>
      </c>
      <c r="C30" s="226">
        <v>47.5</v>
      </c>
      <c r="D30" s="226">
        <v>19</v>
      </c>
      <c r="E30" s="238">
        <v>6.1</v>
      </c>
      <c r="F30" s="226">
        <v>85.3</v>
      </c>
      <c r="G30" s="238">
        <v>155</v>
      </c>
      <c r="H30" s="226">
        <v>65.7</v>
      </c>
      <c r="I30" s="238">
        <v>35.5</v>
      </c>
      <c r="J30" s="226">
        <v>94.1</v>
      </c>
      <c r="K30" s="238">
        <v>84.7</v>
      </c>
      <c r="L30" s="226">
        <v>10.7</v>
      </c>
      <c r="M30" s="364">
        <v>27.7</v>
      </c>
      <c r="N30" s="470"/>
    </row>
    <row r="31" spans="1:14" ht="14.25" customHeight="1">
      <c r="A31" s="68" t="s">
        <v>490</v>
      </c>
      <c r="B31" s="238">
        <v>56.2</v>
      </c>
      <c r="C31" s="226">
        <v>168.2</v>
      </c>
      <c r="D31" s="226">
        <v>71.7</v>
      </c>
      <c r="E31" s="238">
        <v>17.5</v>
      </c>
      <c r="F31" s="226">
        <v>85.7</v>
      </c>
      <c r="G31" s="238">
        <v>151.30000000000001</v>
      </c>
      <c r="H31" s="226">
        <v>29.1</v>
      </c>
      <c r="I31" s="238">
        <v>157.6</v>
      </c>
      <c r="J31" s="226">
        <v>83.1</v>
      </c>
      <c r="K31" s="238">
        <v>145.69999999999999</v>
      </c>
      <c r="L31" s="226">
        <v>34.200000000000003</v>
      </c>
      <c r="M31" s="364">
        <v>51.5</v>
      </c>
      <c r="N31" s="470"/>
    </row>
    <row r="32" spans="1:14" ht="34.5" customHeight="1">
      <c r="A32" s="916" t="s">
        <v>2190</v>
      </c>
      <c r="B32" s="916"/>
      <c r="C32" s="916"/>
      <c r="D32" s="916"/>
      <c r="E32" s="916"/>
      <c r="F32" s="916"/>
      <c r="G32" s="916"/>
      <c r="H32" s="916"/>
      <c r="I32" s="916"/>
      <c r="J32" s="916"/>
      <c r="K32" s="916"/>
      <c r="L32" s="916"/>
      <c r="M32" s="916"/>
      <c r="N32" s="470"/>
    </row>
    <row r="33" spans="1:14" ht="14.25" customHeight="1">
      <c r="A33" s="68" t="s">
        <v>166</v>
      </c>
      <c r="B33" s="22">
        <v>20</v>
      </c>
      <c r="C33" s="21">
        <v>22</v>
      </c>
      <c r="D33" s="21">
        <v>17</v>
      </c>
      <c r="E33" s="22">
        <v>4</v>
      </c>
      <c r="F33" s="21">
        <v>12</v>
      </c>
      <c r="G33" s="22">
        <v>9</v>
      </c>
      <c r="H33" s="21">
        <v>21</v>
      </c>
      <c r="I33" s="22">
        <v>11</v>
      </c>
      <c r="J33" s="21">
        <v>15</v>
      </c>
      <c r="K33" s="22">
        <v>19</v>
      </c>
      <c r="L33" s="21">
        <v>18</v>
      </c>
      <c r="M33" s="24">
        <v>12</v>
      </c>
      <c r="N33" s="470"/>
    </row>
    <row r="34" spans="1:14" ht="14.25" customHeight="1">
      <c r="A34" s="68" t="s">
        <v>488</v>
      </c>
      <c r="B34" s="22">
        <v>22</v>
      </c>
      <c r="C34" s="21">
        <v>21</v>
      </c>
      <c r="D34" s="21">
        <v>16</v>
      </c>
      <c r="E34" s="22">
        <v>6</v>
      </c>
      <c r="F34" s="21">
        <v>16</v>
      </c>
      <c r="G34" s="22">
        <v>16</v>
      </c>
      <c r="H34" s="21">
        <v>14</v>
      </c>
      <c r="I34" s="22">
        <v>14</v>
      </c>
      <c r="J34" s="21">
        <v>6</v>
      </c>
      <c r="K34" s="22">
        <v>22</v>
      </c>
      <c r="L34" s="21">
        <v>24</v>
      </c>
      <c r="M34" s="24">
        <v>18</v>
      </c>
      <c r="N34" s="470"/>
    </row>
    <row r="35" spans="1:14" ht="14.25" customHeight="1">
      <c r="A35" s="68" t="s">
        <v>489</v>
      </c>
      <c r="B35" s="22">
        <v>12</v>
      </c>
      <c r="C35" s="21">
        <v>21</v>
      </c>
      <c r="D35" s="21">
        <v>11</v>
      </c>
      <c r="E35" s="22">
        <v>1</v>
      </c>
      <c r="F35" s="21">
        <v>15</v>
      </c>
      <c r="G35" s="22">
        <v>17</v>
      </c>
      <c r="H35" s="21">
        <v>15</v>
      </c>
      <c r="I35" s="22">
        <v>11</v>
      </c>
      <c r="J35" s="21">
        <v>12</v>
      </c>
      <c r="K35" s="22">
        <v>15</v>
      </c>
      <c r="L35" s="21">
        <v>14</v>
      </c>
      <c r="M35" s="24">
        <v>9</v>
      </c>
      <c r="N35" s="470"/>
    </row>
    <row r="36" spans="1:14" ht="14.25" customHeight="1">
      <c r="A36" s="68" t="s">
        <v>490</v>
      </c>
      <c r="B36" s="22">
        <v>17</v>
      </c>
      <c r="C36" s="21">
        <v>27</v>
      </c>
      <c r="D36" s="21">
        <v>19</v>
      </c>
      <c r="E36" s="22">
        <v>9</v>
      </c>
      <c r="F36" s="21">
        <v>22</v>
      </c>
      <c r="G36" s="22">
        <v>21</v>
      </c>
      <c r="H36" s="21">
        <v>16</v>
      </c>
      <c r="I36" s="22">
        <v>19</v>
      </c>
      <c r="J36" s="21">
        <v>14</v>
      </c>
      <c r="K36" s="22">
        <v>25</v>
      </c>
      <c r="L36" s="21">
        <v>15</v>
      </c>
      <c r="M36" s="24">
        <v>20</v>
      </c>
      <c r="N36" s="470"/>
    </row>
    <row r="37" spans="1:14" ht="14.25" customHeight="1">
      <c r="A37" s="7"/>
      <c r="B37" s="31"/>
      <c r="C37" s="31"/>
      <c r="D37" s="31"/>
      <c r="E37" s="31"/>
      <c r="F37" s="31"/>
      <c r="G37" s="31"/>
      <c r="H37" s="31"/>
      <c r="I37" s="31"/>
      <c r="J37" s="31"/>
      <c r="K37" s="31"/>
      <c r="L37" s="31"/>
      <c r="M37" s="31"/>
      <c r="N37" s="470"/>
    </row>
    <row r="38" spans="1:14" ht="14.25" customHeight="1">
      <c r="A38" s="1045" t="s">
        <v>2183</v>
      </c>
      <c r="B38" s="1045"/>
      <c r="C38" s="1045"/>
      <c r="D38" s="1045"/>
      <c r="E38" s="1045"/>
      <c r="F38" s="1045"/>
      <c r="G38" s="1045"/>
      <c r="H38" s="1045"/>
      <c r="I38" s="1045"/>
      <c r="J38" s="1045"/>
      <c r="K38" s="1045"/>
      <c r="L38" s="1045"/>
      <c r="M38" s="1045"/>
      <c r="N38" s="470"/>
    </row>
    <row r="39" spans="1:14" ht="39" customHeight="1">
      <c r="A39" s="1045" t="s">
        <v>545</v>
      </c>
      <c r="B39" s="1045"/>
      <c r="C39" s="1045"/>
      <c r="D39" s="1045"/>
      <c r="E39" s="1045"/>
      <c r="F39" s="1045"/>
      <c r="G39" s="1045"/>
      <c r="H39" s="1045"/>
      <c r="I39" s="1045"/>
      <c r="J39" s="1045"/>
      <c r="K39" s="1045"/>
      <c r="L39" s="1045"/>
      <c r="M39" s="1045"/>
      <c r="N39" s="470"/>
    </row>
    <row r="40" spans="1:14" ht="14.25" customHeight="1">
      <c r="A40" s="950" t="s">
        <v>2184</v>
      </c>
      <c r="B40" s="950"/>
      <c r="C40" s="950"/>
      <c r="D40" s="950"/>
      <c r="E40" s="950"/>
      <c r="F40" s="950"/>
      <c r="G40" s="950"/>
      <c r="H40" s="950"/>
      <c r="I40" s="950"/>
      <c r="J40" s="950"/>
      <c r="K40" s="950"/>
      <c r="L40" s="950"/>
      <c r="M40" s="950"/>
      <c r="N40" s="470"/>
    </row>
    <row r="41" spans="1:14" ht="39" customHeight="1">
      <c r="A41" s="950" t="s">
        <v>1803</v>
      </c>
      <c r="B41" s="950"/>
      <c r="C41" s="950"/>
      <c r="D41" s="950"/>
      <c r="E41" s="950"/>
      <c r="F41" s="950"/>
      <c r="G41" s="950"/>
      <c r="H41" s="950"/>
      <c r="I41" s="950"/>
      <c r="J41" s="950"/>
      <c r="K41" s="950"/>
      <c r="L41" s="950"/>
      <c r="M41" s="950"/>
      <c r="N41" s="470"/>
    </row>
    <row r="42" spans="1:14" ht="14.25" customHeight="1">
      <c r="A42" s="470"/>
      <c r="B42" s="470"/>
      <c r="C42" s="470"/>
      <c r="D42" s="470"/>
      <c r="E42" s="470"/>
      <c r="F42" s="470"/>
      <c r="G42" s="470"/>
      <c r="H42" s="470"/>
      <c r="I42" s="470"/>
      <c r="J42" s="470"/>
      <c r="K42" s="470"/>
      <c r="L42" s="470"/>
      <c r="M42" s="470"/>
      <c r="N42" s="470"/>
    </row>
  </sheetData>
  <mergeCells count="10">
    <mergeCell ref="A39:M39"/>
    <mergeCell ref="A40:M40"/>
    <mergeCell ref="A41:M41"/>
    <mergeCell ref="A7:M7"/>
    <mergeCell ref="A12:M12"/>
    <mergeCell ref="A17:M17"/>
    <mergeCell ref="A22:M22"/>
    <mergeCell ref="A27:M27"/>
    <mergeCell ref="A32:M32"/>
    <mergeCell ref="A38:M38"/>
  </mergeCells>
  <hyperlinks>
    <hyperlink ref="O1" location="'Spis tablic_Contents'!A1" display="&lt; POWRÓT"/>
    <hyperlink ref="O2" location="'Spis tablic_Contents'!A1" display="&lt; BACK"/>
  </hyperlinks>
  <pageMargins left="0.7" right="0.7" top="0.75" bottom="0.75" header="0.3" footer="0.3"/>
  <pageSetup paperSize="9" scale="69" fitToHeight="0"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showGridLines="0" zoomScaleNormal="100" workbookViewId="0">
      <selection activeCell="L10" sqref="L10"/>
    </sheetView>
  </sheetViews>
  <sheetFormatPr defaultColWidth="9.140625" defaultRowHeight="12"/>
  <cols>
    <col min="1" max="1" width="26.5703125" style="1" customWidth="1"/>
    <col min="2" max="6" width="17.5703125" style="1" customWidth="1"/>
    <col min="7" max="7" width="9.140625" style="1"/>
    <col min="8" max="8" width="10" style="1" customWidth="1"/>
    <col min="9" max="16384" width="9.140625" style="1"/>
  </cols>
  <sheetData>
    <row r="1" spans="1:9" ht="14.25" customHeight="1">
      <c r="A1" s="437" t="s">
        <v>1754</v>
      </c>
      <c r="B1" s="437"/>
      <c r="C1" s="437"/>
      <c r="D1" s="437"/>
      <c r="E1" s="437"/>
      <c r="F1" s="437"/>
      <c r="H1" s="2" t="s">
        <v>502</v>
      </c>
      <c r="I1" s="10"/>
    </row>
    <row r="2" spans="1:9" ht="14.25" customHeight="1">
      <c r="A2" s="792" t="s">
        <v>1750</v>
      </c>
      <c r="B2" s="13"/>
      <c r="C2" s="13"/>
      <c r="D2" s="13"/>
      <c r="E2" s="13"/>
      <c r="F2" s="13"/>
      <c r="H2" s="2" t="s">
        <v>503</v>
      </c>
      <c r="I2" s="10"/>
    </row>
    <row r="3" spans="1:9" ht="6" customHeight="1">
      <c r="A3" s="14"/>
      <c r="B3" s="14"/>
      <c r="C3" s="14"/>
      <c r="D3" s="14"/>
      <c r="E3" s="14"/>
      <c r="F3" s="14"/>
      <c r="H3" s="3"/>
      <c r="I3" s="10"/>
    </row>
    <row r="4" spans="1:9" ht="29.25" customHeight="1">
      <c r="A4" s="942" t="s">
        <v>917</v>
      </c>
      <c r="B4" s="1058" t="s">
        <v>1095</v>
      </c>
      <c r="C4" s="1058"/>
      <c r="D4" s="1058"/>
      <c r="E4" s="1058"/>
      <c r="F4" s="947" t="s">
        <v>2182</v>
      </c>
      <c r="G4" s="31"/>
    </row>
    <row r="5" spans="1:9" ht="26.25" customHeight="1">
      <c r="A5" s="943"/>
      <c r="B5" s="945" t="s">
        <v>1096</v>
      </c>
      <c r="C5" s="1058" t="s">
        <v>1132</v>
      </c>
      <c r="D5" s="1058"/>
      <c r="E5" s="1058"/>
      <c r="F5" s="948"/>
      <c r="G5" s="31"/>
    </row>
    <row r="6" spans="1:9" ht="26.25" customHeight="1">
      <c r="A6" s="943"/>
      <c r="B6" s="949"/>
      <c r="C6" s="1058" t="s">
        <v>1133</v>
      </c>
      <c r="D6" s="1058"/>
      <c r="E6" s="945" t="s">
        <v>1099</v>
      </c>
      <c r="F6" s="948"/>
      <c r="G6" s="31"/>
    </row>
    <row r="7" spans="1:9" ht="33.75" customHeight="1">
      <c r="A7" s="944"/>
      <c r="B7" s="1013"/>
      <c r="C7" s="777" t="s">
        <v>1097</v>
      </c>
      <c r="D7" s="777" t="s">
        <v>1098</v>
      </c>
      <c r="E7" s="1013"/>
      <c r="F7" s="983"/>
      <c r="G7" s="31"/>
    </row>
    <row r="8" spans="1:9" ht="14.25" customHeight="1">
      <c r="A8" s="175" t="s">
        <v>214</v>
      </c>
      <c r="B8" s="1073">
        <f>SUM(C8,D8,E8)</f>
        <v>1197</v>
      </c>
      <c r="C8" s="1074">
        <f>SUM(C10:C25)</f>
        <v>195</v>
      </c>
      <c r="D8" s="1073">
        <f t="shared" ref="D8:E8" si="0">SUM(D10:D25)</f>
        <v>273</v>
      </c>
      <c r="E8" s="1074">
        <f t="shared" si="0"/>
        <v>729</v>
      </c>
      <c r="F8" s="1075">
        <f>SUM(F10:F25)</f>
        <v>44</v>
      </c>
      <c r="G8" s="31"/>
    </row>
    <row r="9" spans="1:9" ht="14.25" customHeight="1">
      <c r="A9" s="322" t="s">
        <v>569</v>
      </c>
      <c r="B9" s="1076"/>
      <c r="C9" s="1077"/>
      <c r="D9" s="1076"/>
      <c r="E9" s="1077"/>
      <c r="F9" s="1078"/>
      <c r="G9" s="31"/>
    </row>
    <row r="10" spans="1:9" ht="14.25" customHeight="1">
      <c r="A10" s="98" t="s">
        <v>176</v>
      </c>
      <c r="B10" s="380">
        <v>74</v>
      </c>
      <c r="C10" s="1068">
        <v>19</v>
      </c>
      <c r="D10" s="1069">
        <v>29</v>
      </c>
      <c r="E10" s="1068">
        <v>26</v>
      </c>
      <c r="F10" s="502">
        <v>6</v>
      </c>
      <c r="G10" s="31"/>
    </row>
    <row r="11" spans="1:9" ht="14.25" customHeight="1">
      <c r="A11" s="98" t="s">
        <v>177</v>
      </c>
      <c r="B11" s="380">
        <v>91</v>
      </c>
      <c r="C11" s="1070">
        <v>12</v>
      </c>
      <c r="D11" s="1071">
        <v>10</v>
      </c>
      <c r="E11" s="1070">
        <v>69</v>
      </c>
      <c r="F11" s="502">
        <v>1</v>
      </c>
      <c r="G11" s="31"/>
    </row>
    <row r="12" spans="1:9" ht="14.25" customHeight="1">
      <c r="A12" s="98" t="s">
        <v>178</v>
      </c>
      <c r="B12" s="380">
        <v>75</v>
      </c>
      <c r="C12" s="1068">
        <v>12</v>
      </c>
      <c r="D12" s="1069">
        <v>8</v>
      </c>
      <c r="E12" s="1072">
        <v>55</v>
      </c>
      <c r="F12" s="502">
        <v>3</v>
      </c>
      <c r="G12" s="31"/>
    </row>
    <row r="13" spans="1:9" ht="14.25" customHeight="1">
      <c r="A13" s="98" t="s">
        <v>179</v>
      </c>
      <c r="B13" s="380">
        <v>15</v>
      </c>
      <c r="C13" s="1068">
        <v>8</v>
      </c>
      <c r="D13" s="1069">
        <v>1</v>
      </c>
      <c r="E13" s="1072">
        <v>6</v>
      </c>
      <c r="F13" s="502">
        <v>0</v>
      </c>
      <c r="G13" s="31"/>
    </row>
    <row r="14" spans="1:9" ht="14.25" customHeight="1">
      <c r="A14" s="98" t="s">
        <v>180</v>
      </c>
      <c r="B14" s="380">
        <v>83</v>
      </c>
      <c r="C14" s="1068">
        <v>8</v>
      </c>
      <c r="D14" s="1069">
        <v>23</v>
      </c>
      <c r="E14" s="1072">
        <v>52</v>
      </c>
      <c r="F14" s="502">
        <v>1</v>
      </c>
      <c r="G14" s="31"/>
      <c r="H14" s="403"/>
    </row>
    <row r="15" spans="1:9" ht="14.25" customHeight="1">
      <c r="A15" s="98" t="s">
        <v>181</v>
      </c>
      <c r="B15" s="380">
        <v>87</v>
      </c>
      <c r="C15" s="1070">
        <v>11</v>
      </c>
      <c r="D15" s="1071">
        <v>9</v>
      </c>
      <c r="E15" s="1070">
        <v>67</v>
      </c>
      <c r="F15" s="502">
        <v>7</v>
      </c>
      <c r="G15" s="31"/>
    </row>
    <row r="16" spans="1:9" ht="14.25" customHeight="1">
      <c r="A16" s="98" t="s">
        <v>182</v>
      </c>
      <c r="B16" s="380">
        <v>177</v>
      </c>
      <c r="C16" s="1070">
        <v>19</v>
      </c>
      <c r="D16" s="1071">
        <v>51</v>
      </c>
      <c r="E16" s="1070">
        <v>107</v>
      </c>
      <c r="F16" s="502">
        <v>15</v>
      </c>
      <c r="G16" s="31"/>
    </row>
    <row r="17" spans="1:7" ht="14.25" customHeight="1">
      <c r="A17" s="98" t="s">
        <v>183</v>
      </c>
      <c r="B17" s="380">
        <v>37</v>
      </c>
      <c r="C17" s="1070">
        <v>11</v>
      </c>
      <c r="D17" s="1071">
        <v>10</v>
      </c>
      <c r="E17" s="1070">
        <v>16</v>
      </c>
      <c r="F17" s="502">
        <v>0</v>
      </c>
      <c r="G17" s="31"/>
    </row>
    <row r="18" spans="1:7" ht="14.25" customHeight="1">
      <c r="A18" s="98" t="s">
        <v>184</v>
      </c>
      <c r="B18" s="380">
        <v>70</v>
      </c>
      <c r="C18" s="1070">
        <v>13</v>
      </c>
      <c r="D18" s="1071">
        <v>23</v>
      </c>
      <c r="E18" s="1070">
        <v>34</v>
      </c>
      <c r="F18" s="502">
        <v>0</v>
      </c>
      <c r="G18" s="31"/>
    </row>
    <row r="19" spans="1:7" ht="14.25" customHeight="1">
      <c r="A19" s="98" t="s">
        <v>185</v>
      </c>
      <c r="B19" s="380">
        <v>50</v>
      </c>
      <c r="C19" s="1068">
        <v>7</v>
      </c>
      <c r="D19" s="1069">
        <v>9</v>
      </c>
      <c r="E19" s="1072">
        <v>34</v>
      </c>
      <c r="F19" s="502">
        <v>0</v>
      </c>
      <c r="G19" s="31"/>
    </row>
    <row r="20" spans="1:7" ht="14.25" customHeight="1">
      <c r="A20" s="98" t="s">
        <v>186</v>
      </c>
      <c r="B20" s="380">
        <v>60</v>
      </c>
      <c r="C20" s="1070">
        <v>13</v>
      </c>
      <c r="D20" s="1071">
        <v>12</v>
      </c>
      <c r="E20" s="1070">
        <v>35</v>
      </c>
      <c r="F20" s="502">
        <v>4</v>
      </c>
      <c r="G20" s="31"/>
    </row>
    <row r="21" spans="1:7" ht="14.25" customHeight="1">
      <c r="A21" s="98" t="s">
        <v>187</v>
      </c>
      <c r="B21" s="380">
        <v>121</v>
      </c>
      <c r="C21" s="1070">
        <v>21</v>
      </c>
      <c r="D21" s="1071">
        <v>35</v>
      </c>
      <c r="E21" s="1070">
        <v>65</v>
      </c>
      <c r="F21" s="502">
        <v>5</v>
      </c>
      <c r="G21" s="31"/>
    </row>
    <row r="22" spans="1:7" ht="14.25" customHeight="1">
      <c r="A22" s="98" t="s">
        <v>188</v>
      </c>
      <c r="B22" s="380">
        <v>19</v>
      </c>
      <c r="C22" s="1070">
        <v>7</v>
      </c>
      <c r="D22" s="1071">
        <v>8</v>
      </c>
      <c r="E22" s="1070">
        <v>4</v>
      </c>
      <c r="F22" s="502">
        <v>1</v>
      </c>
      <c r="G22" s="31"/>
    </row>
    <row r="23" spans="1:7" ht="14.25" customHeight="1">
      <c r="A23" s="98" t="s">
        <v>189</v>
      </c>
      <c r="B23" s="380">
        <v>64</v>
      </c>
      <c r="C23" s="1070">
        <v>3</v>
      </c>
      <c r="D23" s="1071">
        <v>7</v>
      </c>
      <c r="E23" s="1070">
        <v>54</v>
      </c>
      <c r="F23" s="502">
        <v>1</v>
      </c>
      <c r="G23" s="31"/>
    </row>
    <row r="24" spans="1:7" ht="14.25" customHeight="1">
      <c r="A24" s="98" t="s">
        <v>190</v>
      </c>
      <c r="B24" s="380">
        <v>102</v>
      </c>
      <c r="C24" s="1070">
        <v>18</v>
      </c>
      <c r="D24" s="1071">
        <v>30</v>
      </c>
      <c r="E24" s="1070">
        <v>54</v>
      </c>
      <c r="F24" s="502">
        <v>0</v>
      </c>
      <c r="G24" s="31"/>
    </row>
    <row r="25" spans="1:7" ht="14.25" customHeight="1">
      <c r="A25" s="98" t="s">
        <v>191</v>
      </c>
      <c r="B25" s="380">
        <v>72</v>
      </c>
      <c r="C25" s="1068">
        <v>13</v>
      </c>
      <c r="D25" s="1069">
        <v>8</v>
      </c>
      <c r="E25" s="1072">
        <v>51</v>
      </c>
      <c r="F25" s="502">
        <v>0</v>
      </c>
      <c r="G25" s="31"/>
    </row>
    <row r="26" spans="1:7" ht="6" customHeight="1">
      <c r="A26" s="31"/>
      <c r="B26" s="31"/>
      <c r="C26" s="31"/>
      <c r="D26" s="31"/>
      <c r="E26" s="31"/>
      <c r="F26" s="31"/>
      <c r="G26" s="31"/>
    </row>
    <row r="27" spans="1:7" ht="27" customHeight="1">
      <c r="A27" s="1047" t="s">
        <v>1830</v>
      </c>
      <c r="B27" s="1047"/>
      <c r="C27" s="1047"/>
      <c r="D27" s="1047"/>
      <c r="E27" s="1047"/>
      <c r="F27" s="1047"/>
    </row>
    <row r="28" spans="1:7" ht="14.25" customHeight="1">
      <c r="A28" s="1045" t="s">
        <v>1748</v>
      </c>
      <c r="B28" s="1045"/>
      <c r="C28" s="1045"/>
      <c r="D28" s="1045"/>
      <c r="E28" s="1045"/>
      <c r="F28" s="1045"/>
    </row>
    <row r="29" spans="1:7" ht="27.75" customHeight="1">
      <c r="A29" s="1045" t="s">
        <v>1749</v>
      </c>
      <c r="B29" s="1045"/>
      <c r="C29" s="1045"/>
      <c r="D29" s="1045"/>
      <c r="E29" s="1045"/>
      <c r="F29" s="1045"/>
    </row>
    <row r="30" spans="1:7" ht="14.25" customHeight="1">
      <c r="A30" s="1045" t="s">
        <v>1747</v>
      </c>
      <c r="B30" s="1045"/>
      <c r="C30" s="1045"/>
      <c r="D30" s="1045"/>
      <c r="E30" s="1045"/>
      <c r="F30" s="1045"/>
    </row>
  </sheetData>
  <mergeCells count="16">
    <mergeCell ref="A27:F27"/>
    <mergeCell ref="A28:F28"/>
    <mergeCell ref="A29:F29"/>
    <mergeCell ref="A30:F30"/>
    <mergeCell ref="A4:A7"/>
    <mergeCell ref="B4:E4"/>
    <mergeCell ref="F4:F7"/>
    <mergeCell ref="B5:B7"/>
    <mergeCell ref="C5:E5"/>
    <mergeCell ref="C6:D6"/>
    <mergeCell ref="E6:E7"/>
    <mergeCell ref="B8:B9"/>
    <mergeCell ref="C8:C9"/>
    <mergeCell ref="D8:D9"/>
    <mergeCell ref="E8:E9"/>
    <mergeCell ref="F8:F9"/>
  </mergeCells>
  <dataValidations count="1">
    <dataValidation type="whole" allowBlank="1" showInputMessage="1" showErrorMessage="1" errorTitle="Zła wartość" error="Komórka przyjmuje tylko wartości liczbowe całkowite" sqref="C25:E25 C12:E14 C10:E10 C19:E19">
      <formula1>0</formula1>
      <formula2>100000000000000</formula2>
    </dataValidation>
  </dataValidations>
  <hyperlinks>
    <hyperlink ref="H1" location="'Spis tablic_Contents'!A1" display="&lt; POWRÓT"/>
    <hyperlink ref="H2" location="'Spis tablic_Contents'!A1" display="&lt; BACK"/>
  </hyperlinks>
  <pageMargins left="0.7" right="0.7" top="0.75" bottom="0.75" header="0.3" footer="0.3"/>
  <pageSetup paperSize="9" fitToHeight="0"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3"/>
  <sheetViews>
    <sheetView showGridLines="0" zoomScaleNormal="100" workbookViewId="0">
      <pane ySplit="5" topLeftCell="A6" activePane="bottomLeft" state="frozen"/>
      <selection activeCell="H35" sqref="H35"/>
      <selection pane="bottomLeft" activeCell="D2" sqref="D2"/>
    </sheetView>
  </sheetViews>
  <sheetFormatPr defaultColWidth="9.140625" defaultRowHeight="12"/>
  <cols>
    <col min="1" max="1" width="20.140625" style="31" customWidth="1"/>
    <col min="2" max="2" width="22.28515625" style="31" customWidth="1"/>
    <col min="3" max="3" width="43.140625" style="31" customWidth="1"/>
    <col min="4" max="4" width="16.28515625" style="31" customWidth="1"/>
    <col min="5" max="5" width="40.28515625" style="31" customWidth="1"/>
    <col min="6" max="6" width="38.5703125" style="31" customWidth="1"/>
    <col min="7" max="8" width="11.140625" style="31" customWidth="1"/>
    <col min="9" max="9" width="9.140625" style="31"/>
    <col min="10" max="10" width="10" style="31" customWidth="1"/>
    <col min="11" max="16384" width="9.140625" style="31"/>
  </cols>
  <sheetData>
    <row r="1" spans="1:49" ht="14.25" customHeight="1">
      <c r="A1" s="415" t="s">
        <v>1772</v>
      </c>
      <c r="B1" s="15"/>
      <c r="C1" s="15"/>
      <c r="D1" s="50"/>
      <c r="E1" s="49"/>
      <c r="F1" s="15"/>
      <c r="G1" s="15"/>
      <c r="H1" s="15"/>
      <c r="J1" s="2" t="s">
        <v>502</v>
      </c>
    </row>
    <row r="2" spans="1:49" ht="14.25" customHeight="1">
      <c r="A2" s="330" t="s">
        <v>1773</v>
      </c>
      <c r="B2" s="16"/>
      <c r="C2" s="16"/>
      <c r="D2" s="60"/>
      <c r="E2" s="417"/>
      <c r="F2" s="16"/>
      <c r="G2" s="16"/>
      <c r="H2" s="16"/>
      <c r="J2" s="65" t="s">
        <v>503</v>
      </c>
    </row>
    <row r="3" spans="1:49" ht="6" customHeight="1">
      <c r="A3" s="14"/>
      <c r="B3" s="14"/>
      <c r="C3" s="14"/>
      <c r="D3" s="14"/>
      <c r="E3" s="14"/>
      <c r="F3" s="14"/>
      <c r="G3" s="14"/>
      <c r="H3" s="14"/>
      <c r="J3" s="3"/>
    </row>
    <row r="4" spans="1:49" ht="63.75" customHeight="1">
      <c r="A4" s="926" t="s">
        <v>1196</v>
      </c>
      <c r="B4" s="1058" t="s">
        <v>1125</v>
      </c>
      <c r="C4" s="1058" t="s">
        <v>1100</v>
      </c>
      <c r="D4" s="1058" t="s">
        <v>1101</v>
      </c>
      <c r="E4" s="1058" t="s">
        <v>1102</v>
      </c>
      <c r="F4" s="1058" t="s">
        <v>1103</v>
      </c>
      <c r="G4" s="1058" t="s">
        <v>1104</v>
      </c>
      <c r="H4" s="924"/>
    </row>
    <row r="5" spans="1:49" ht="37.5" customHeight="1">
      <c r="A5" s="926"/>
      <c r="B5" s="1058"/>
      <c r="C5" s="1058"/>
      <c r="D5" s="1058"/>
      <c r="E5" s="1058"/>
      <c r="F5" s="1058"/>
      <c r="G5" s="910" t="s">
        <v>951</v>
      </c>
      <c r="H5" s="900" t="s">
        <v>1105</v>
      </c>
    </row>
    <row r="6" spans="1:49" ht="28.5" customHeight="1">
      <c r="A6" s="508" t="s">
        <v>182</v>
      </c>
      <c r="B6" s="503" t="s">
        <v>202</v>
      </c>
      <c r="C6" s="503" t="s">
        <v>885</v>
      </c>
      <c r="D6" s="504" t="s">
        <v>884</v>
      </c>
      <c r="E6" s="503" t="s">
        <v>1755</v>
      </c>
      <c r="F6" s="819" t="s">
        <v>1756</v>
      </c>
      <c r="G6" s="504">
        <v>0</v>
      </c>
      <c r="H6" s="405">
        <v>0</v>
      </c>
    </row>
    <row r="7" spans="1:49" ht="28.5" customHeight="1">
      <c r="A7" s="812"/>
      <c r="B7" s="812"/>
      <c r="C7" s="813" t="s">
        <v>889</v>
      </c>
      <c r="D7" s="814" t="s">
        <v>887</v>
      </c>
      <c r="E7" s="813" t="s">
        <v>1774</v>
      </c>
      <c r="F7" s="815" t="s">
        <v>1776</v>
      </c>
      <c r="G7" s="816"/>
      <c r="H7" s="817"/>
    </row>
    <row r="8" spans="1:49" ht="28.5" customHeight="1">
      <c r="A8" s="508" t="s">
        <v>182</v>
      </c>
      <c r="B8" s="503" t="s">
        <v>202</v>
      </c>
      <c r="C8" s="503" t="s">
        <v>885</v>
      </c>
      <c r="D8" s="818" t="s">
        <v>884</v>
      </c>
      <c r="E8" s="835" t="s">
        <v>1757</v>
      </c>
      <c r="F8" s="819" t="s">
        <v>1758</v>
      </c>
      <c r="G8" s="836">
        <v>0</v>
      </c>
      <c r="H8" s="405">
        <v>0</v>
      </c>
    </row>
    <row r="9" spans="1:49" ht="28.5" customHeight="1">
      <c r="A9" s="812"/>
      <c r="B9" s="812"/>
      <c r="C9" s="813" t="s">
        <v>889</v>
      </c>
      <c r="D9" s="814" t="s">
        <v>887</v>
      </c>
      <c r="E9" s="832" t="s">
        <v>1775</v>
      </c>
      <c r="F9" s="815" t="s">
        <v>1777</v>
      </c>
      <c r="G9" s="834"/>
      <c r="H9" s="817"/>
    </row>
    <row r="10" spans="1:49" ht="28.5" customHeight="1">
      <c r="A10" s="509" t="s">
        <v>182</v>
      </c>
      <c r="B10" s="505" t="s">
        <v>1759</v>
      </c>
      <c r="C10" s="505" t="s">
        <v>1760</v>
      </c>
      <c r="D10" s="507" t="s">
        <v>886</v>
      </c>
      <c r="E10" s="831" t="s">
        <v>1761</v>
      </c>
      <c r="F10" s="837" t="s">
        <v>1762</v>
      </c>
      <c r="G10" s="833">
        <v>0</v>
      </c>
      <c r="H10" s="406">
        <v>0</v>
      </c>
    </row>
    <row r="11" spans="1:49" ht="28.5" customHeight="1">
      <c r="A11" s="509"/>
      <c r="B11" s="505"/>
      <c r="C11" s="813" t="s">
        <v>1778</v>
      </c>
      <c r="D11" s="814" t="s">
        <v>888</v>
      </c>
      <c r="E11" s="832" t="s">
        <v>1779</v>
      </c>
      <c r="F11" s="815" t="s">
        <v>1780</v>
      </c>
      <c r="G11" s="833"/>
      <c r="H11" s="406"/>
    </row>
    <row r="12" spans="1:49" ht="28.5" customHeight="1">
      <c r="A12" s="508" t="s">
        <v>181</v>
      </c>
      <c r="B12" s="503" t="s">
        <v>203</v>
      </c>
      <c r="C12" s="505" t="s">
        <v>1763</v>
      </c>
      <c r="D12" s="506" t="s">
        <v>884</v>
      </c>
      <c r="E12" s="831" t="s">
        <v>1764</v>
      </c>
      <c r="F12" s="505" t="s">
        <v>1765</v>
      </c>
      <c r="G12" s="504">
        <v>2</v>
      </c>
      <c r="H12" s="405">
        <v>1</v>
      </c>
    </row>
    <row r="13" spans="1:49" s="822" customFormat="1" ht="28.5" customHeight="1">
      <c r="A13" s="812"/>
      <c r="B13" s="821"/>
      <c r="C13" s="813" t="s">
        <v>1782</v>
      </c>
      <c r="D13" s="814" t="s">
        <v>887</v>
      </c>
      <c r="E13" s="832" t="s">
        <v>1783</v>
      </c>
      <c r="F13" s="815" t="s">
        <v>1786</v>
      </c>
      <c r="G13" s="834"/>
      <c r="H13" s="81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row>
    <row r="14" spans="1:49" ht="28.5" customHeight="1">
      <c r="A14" s="508" t="s">
        <v>180</v>
      </c>
      <c r="B14" s="503" t="s">
        <v>1766</v>
      </c>
      <c r="C14" s="503" t="s">
        <v>885</v>
      </c>
      <c r="D14" s="504" t="s">
        <v>884</v>
      </c>
      <c r="E14" s="503" t="s">
        <v>1767</v>
      </c>
      <c r="F14" s="820" t="s">
        <v>1768</v>
      </c>
      <c r="G14" s="504">
        <v>0</v>
      </c>
      <c r="H14" s="405">
        <v>0</v>
      </c>
    </row>
    <row r="15" spans="1:49" ht="28.5" customHeight="1">
      <c r="A15" s="812"/>
      <c r="B15" s="821"/>
      <c r="C15" s="813" t="s">
        <v>889</v>
      </c>
      <c r="D15" s="814" t="s">
        <v>887</v>
      </c>
      <c r="E15" s="813" t="s">
        <v>1784</v>
      </c>
      <c r="F15" s="813" t="s">
        <v>1785</v>
      </c>
      <c r="G15" s="816"/>
      <c r="H15" s="817"/>
    </row>
    <row r="16" spans="1:49" s="830" customFormat="1" ht="28.5" customHeight="1">
      <c r="A16" s="823" t="s">
        <v>187</v>
      </c>
      <c r="B16" s="824" t="s">
        <v>1769</v>
      </c>
      <c r="C16" s="824" t="s">
        <v>1763</v>
      </c>
      <c r="D16" s="826" t="s">
        <v>884</v>
      </c>
      <c r="E16" s="824" t="s">
        <v>1770</v>
      </c>
      <c r="F16" s="838" t="s">
        <v>1771</v>
      </c>
      <c r="G16" s="828">
        <v>0</v>
      </c>
      <c r="H16" s="829">
        <v>0</v>
      </c>
    </row>
    <row r="17" spans="1:8" s="830" customFormat="1" ht="28.5" customHeight="1">
      <c r="A17" s="823"/>
      <c r="B17" s="824"/>
      <c r="C17" s="825" t="s">
        <v>1781</v>
      </c>
      <c r="D17" s="826" t="s">
        <v>887</v>
      </c>
      <c r="E17" s="825" t="s">
        <v>1787</v>
      </c>
      <c r="F17" s="827" t="s">
        <v>1788</v>
      </c>
      <c r="G17" s="828"/>
      <c r="H17" s="829"/>
    </row>
    <row r="18" spans="1:8">
      <c r="A18" s="18"/>
      <c r="B18" s="18"/>
      <c r="C18" s="19"/>
      <c r="D18" s="19"/>
      <c r="E18" s="19"/>
      <c r="F18" s="19"/>
      <c r="G18" s="404"/>
      <c r="H18" s="404"/>
    </row>
    <row r="19" spans="1:8">
      <c r="A19" s="18"/>
      <c r="B19" s="18"/>
      <c r="C19" s="19"/>
      <c r="D19" s="19"/>
      <c r="E19" s="19"/>
      <c r="F19" s="19"/>
      <c r="G19" s="404"/>
      <c r="H19" s="404"/>
    </row>
    <row r="20" spans="1:8" ht="14.25" customHeight="1">
      <c r="A20" s="1060" t="s">
        <v>2180</v>
      </c>
      <c r="B20" s="1060"/>
      <c r="C20" s="1060"/>
      <c r="D20" s="1060"/>
      <c r="E20" s="1060"/>
      <c r="F20" s="1060"/>
      <c r="G20" s="1060"/>
      <c r="H20" s="1060"/>
    </row>
    <row r="21" spans="1:8" ht="14.25" customHeight="1">
      <c r="A21" s="927" t="s">
        <v>86</v>
      </c>
      <c r="B21" s="927"/>
      <c r="C21" s="927"/>
      <c r="D21" s="927"/>
      <c r="E21" s="927"/>
      <c r="F21" s="927"/>
      <c r="G21" s="195"/>
      <c r="H21" s="195"/>
    </row>
    <row r="22" spans="1:8" ht="26.25" customHeight="1">
      <c r="A22" s="927" t="s">
        <v>2181</v>
      </c>
      <c r="B22" s="927"/>
      <c r="C22" s="927"/>
      <c r="D22" s="927"/>
      <c r="E22" s="927"/>
      <c r="F22" s="927"/>
      <c r="G22" s="927"/>
      <c r="H22" s="927"/>
    </row>
    <row r="23" spans="1:8" ht="14.25" customHeight="1">
      <c r="A23" s="927" t="s">
        <v>1747</v>
      </c>
      <c r="B23" s="927"/>
      <c r="C23" s="927"/>
      <c r="D23" s="927"/>
      <c r="E23" s="927"/>
      <c r="F23" s="927"/>
      <c r="G23" s="195"/>
      <c r="H23" s="195"/>
    </row>
  </sheetData>
  <customSheetViews>
    <customSheetView guid="{17A61E15-CB34-4E45-B54C-4890B27A542F}" showGridLines="0">
      <pane ySplit="5" topLeftCell="A6" activePane="bottomLeft" state="frozen"/>
      <selection pane="bottomLeft" activeCell="H15" sqref="H15"/>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1">
    <mergeCell ref="A22:H22"/>
    <mergeCell ref="A20:H20"/>
    <mergeCell ref="A21:F21"/>
    <mergeCell ref="A23:F23"/>
    <mergeCell ref="F4:F5"/>
    <mergeCell ref="G4:H4"/>
    <mergeCell ref="A4:A5"/>
    <mergeCell ref="B4:B5"/>
    <mergeCell ref="C4:C5"/>
    <mergeCell ref="D4:D5"/>
    <mergeCell ref="E4:E5"/>
  </mergeCells>
  <phoneticPr fontId="6" type="noConversion"/>
  <hyperlinks>
    <hyperlink ref="I1" location="'Spis tablic_Contents'!A1" display="&lt; POWRÓT"/>
    <hyperlink ref="I2" location="'Spis tablic_Contents'!A1" display="&lt; BACK"/>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64" fitToHeight="0" orientation="landscape" r:id="rId2"/>
  <headerFooter alignWithMargins="0"/>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showGridLines="0" zoomScaleNormal="100" workbookViewId="0">
      <selection activeCell="A22" sqref="A22"/>
    </sheetView>
  </sheetViews>
  <sheetFormatPr defaultColWidth="9.140625" defaultRowHeight="12"/>
  <cols>
    <col min="1" max="1" width="16.5703125" style="9" customWidth="1"/>
    <col min="2" max="10" width="13.7109375" style="9" customWidth="1"/>
    <col min="11" max="11" width="7.5703125" style="9" customWidth="1"/>
    <col min="12" max="12" width="10.85546875" style="9" customWidth="1"/>
    <col min="13" max="16384" width="9.140625" style="9"/>
  </cols>
  <sheetData>
    <row r="1" spans="1:13" ht="12.75" customHeight="1">
      <c r="A1" s="15" t="s">
        <v>1256</v>
      </c>
      <c r="B1" s="15"/>
      <c r="C1" s="15"/>
      <c r="D1" s="15"/>
      <c r="E1" s="15"/>
      <c r="F1" s="15"/>
      <c r="G1" s="15"/>
      <c r="H1" s="15"/>
      <c r="I1" s="15"/>
      <c r="J1" s="15"/>
      <c r="L1" s="2" t="s">
        <v>502</v>
      </c>
      <c r="M1" s="1"/>
    </row>
    <row r="2" spans="1:13" ht="12.75" customHeight="1">
      <c r="A2" s="64" t="s">
        <v>507</v>
      </c>
      <c r="B2" s="16"/>
      <c r="C2" s="16"/>
      <c r="D2" s="16"/>
      <c r="E2" s="16"/>
      <c r="F2" s="16"/>
      <c r="G2" s="16"/>
      <c r="H2" s="16"/>
      <c r="I2" s="16"/>
      <c r="J2" s="16"/>
      <c r="L2" s="65" t="s">
        <v>503</v>
      </c>
      <c r="M2" s="1"/>
    </row>
    <row r="3" spans="1:13" ht="5.0999999999999996" customHeight="1">
      <c r="A3" s="47"/>
      <c r="B3" s="47"/>
      <c r="C3" s="47"/>
      <c r="D3" s="51"/>
      <c r="E3" s="51"/>
      <c r="F3" s="51"/>
      <c r="G3" s="51"/>
      <c r="H3" s="51"/>
      <c r="I3" s="51"/>
      <c r="J3" s="51"/>
      <c r="L3" s="3"/>
      <c r="M3" s="1"/>
    </row>
    <row r="4" spans="1:13" ht="55.5" customHeight="1">
      <c r="A4" s="942" t="s">
        <v>903</v>
      </c>
      <c r="B4" s="945" t="s">
        <v>904</v>
      </c>
      <c r="C4" s="947" t="s">
        <v>1124</v>
      </c>
      <c r="D4" s="924" t="s">
        <v>909</v>
      </c>
      <c r="E4" s="925"/>
      <c r="F4" s="925"/>
      <c r="G4" s="925"/>
      <c r="H4" s="926"/>
      <c r="I4" s="924" t="s">
        <v>910</v>
      </c>
      <c r="J4" s="925"/>
    </row>
    <row r="5" spans="1:13" ht="27.75" customHeight="1">
      <c r="A5" s="943"/>
      <c r="B5" s="946"/>
      <c r="C5" s="948"/>
      <c r="D5" s="949" t="s">
        <v>905</v>
      </c>
      <c r="E5" s="924" t="s">
        <v>908</v>
      </c>
      <c r="F5" s="925"/>
      <c r="G5" s="925"/>
      <c r="H5" s="926"/>
      <c r="I5" s="945" t="s">
        <v>911</v>
      </c>
      <c r="J5" s="916" t="s">
        <v>1126</v>
      </c>
    </row>
    <row r="6" spans="1:13" ht="49.5" customHeight="1">
      <c r="A6" s="943"/>
      <c r="B6" s="946"/>
      <c r="C6" s="948"/>
      <c r="D6" s="949"/>
      <c r="E6" s="48" t="s">
        <v>906</v>
      </c>
      <c r="F6" s="92" t="s">
        <v>1251</v>
      </c>
      <c r="G6" s="52" t="s">
        <v>907</v>
      </c>
      <c r="H6" s="91" t="s">
        <v>1252</v>
      </c>
      <c r="I6" s="949"/>
      <c r="J6" s="916"/>
    </row>
    <row r="7" spans="1:13" ht="21" customHeight="1">
      <c r="A7" s="944"/>
      <c r="B7" s="947" t="s">
        <v>1127</v>
      </c>
      <c r="C7" s="952"/>
      <c r="D7" s="952"/>
      <c r="E7" s="952"/>
      <c r="F7" s="952"/>
      <c r="G7" s="952"/>
      <c r="H7" s="942"/>
      <c r="I7" s="949"/>
      <c r="J7" s="916"/>
      <c r="L7" s="916"/>
    </row>
    <row r="8" spans="1:13" ht="14.25" customHeight="1">
      <c r="A8" s="84" t="s">
        <v>42</v>
      </c>
      <c r="B8" s="652">
        <v>80070</v>
      </c>
      <c r="C8" s="515">
        <v>89645</v>
      </c>
      <c r="D8" s="653">
        <v>3801</v>
      </c>
      <c r="E8" s="515">
        <v>3</v>
      </c>
      <c r="F8" s="653">
        <v>3587</v>
      </c>
      <c r="G8" s="515">
        <v>0.46</v>
      </c>
      <c r="H8" s="653">
        <v>181</v>
      </c>
      <c r="I8" s="515">
        <v>4.75</v>
      </c>
      <c r="J8" s="653">
        <v>4.24</v>
      </c>
      <c r="L8" s="916"/>
    </row>
    <row r="9" spans="1:13" ht="14.25" customHeight="1">
      <c r="A9" s="85" t="s">
        <v>43</v>
      </c>
      <c r="B9" s="351">
        <v>78447</v>
      </c>
      <c r="C9" s="217">
        <v>93014</v>
      </c>
      <c r="D9" s="351">
        <v>4549</v>
      </c>
      <c r="E9" s="217">
        <v>11</v>
      </c>
      <c r="F9" s="351">
        <v>4166</v>
      </c>
      <c r="G9" s="217">
        <v>12</v>
      </c>
      <c r="H9" s="351">
        <v>189</v>
      </c>
      <c r="I9" s="492">
        <v>5.8</v>
      </c>
      <c r="J9" s="352">
        <v>4.8899999999999997</v>
      </c>
      <c r="L9" s="916"/>
    </row>
    <row r="10" spans="1:13" ht="14.25" customHeight="1">
      <c r="A10" s="85" t="s">
        <v>44</v>
      </c>
      <c r="B10" s="351">
        <v>67496</v>
      </c>
      <c r="C10" s="217">
        <v>101770</v>
      </c>
      <c r="D10" s="351">
        <v>6903</v>
      </c>
      <c r="E10" s="217">
        <v>13</v>
      </c>
      <c r="F10" s="351">
        <v>5866</v>
      </c>
      <c r="G10" s="217">
        <v>143</v>
      </c>
      <c r="H10" s="351">
        <v>251</v>
      </c>
      <c r="I10" s="217">
        <v>10.23</v>
      </c>
      <c r="J10" s="654">
        <v>6.78</v>
      </c>
      <c r="L10" s="916"/>
    </row>
    <row r="11" spans="1:13" s="31" customFormat="1" ht="14.25" customHeight="1">
      <c r="A11" s="85" t="s">
        <v>605</v>
      </c>
      <c r="B11" s="884">
        <v>69001</v>
      </c>
      <c r="C11" s="884">
        <v>96530</v>
      </c>
      <c r="D11" s="885">
        <v>8970</v>
      </c>
      <c r="E11" s="23">
        <v>22</v>
      </c>
      <c r="F11" s="879">
        <v>6597</v>
      </c>
      <c r="G11" s="23">
        <v>934</v>
      </c>
      <c r="H11" s="879">
        <v>158</v>
      </c>
      <c r="I11" s="886">
        <v>13</v>
      </c>
      <c r="J11" s="887">
        <v>9.2899999999999991</v>
      </c>
    </row>
    <row r="12" spans="1:13" s="31" customFormat="1" ht="14.25" customHeight="1">
      <c r="A12" s="85" t="s">
        <v>769</v>
      </c>
      <c r="B12" s="884">
        <v>62431</v>
      </c>
      <c r="C12" s="884">
        <v>107417</v>
      </c>
      <c r="D12" s="884">
        <v>9030</v>
      </c>
      <c r="E12" s="884">
        <v>24</v>
      </c>
      <c r="F12" s="884">
        <v>6147</v>
      </c>
      <c r="G12" s="884">
        <v>1100</v>
      </c>
      <c r="H12" s="884">
        <v>169</v>
      </c>
      <c r="I12" s="886">
        <v>14.46</v>
      </c>
      <c r="J12" s="888">
        <v>8.41</v>
      </c>
    </row>
    <row r="13" spans="1:13" s="118" customFormat="1" ht="14.25" customHeight="1">
      <c r="A13" s="85" t="s">
        <v>1839</v>
      </c>
      <c r="B13" s="884">
        <v>60391.563962931112</v>
      </c>
      <c r="C13" s="884">
        <v>106023.50243622814</v>
      </c>
      <c r="D13" s="884">
        <v>9470.190381675744</v>
      </c>
      <c r="E13" s="884">
        <v>25.088325212572844</v>
      </c>
      <c r="F13" s="884">
        <v>6208.3852584312599</v>
      </c>
      <c r="G13" s="884">
        <v>1298.9474634565777</v>
      </c>
      <c r="H13" s="884">
        <v>168.39346517626831</v>
      </c>
      <c r="I13" s="886">
        <v>15.681313349474824</v>
      </c>
      <c r="J13" s="888">
        <v>8.9321614208811386</v>
      </c>
    </row>
    <row r="14" spans="1:13" s="31" customFormat="1" ht="14.25" customHeight="1">
      <c r="A14" s="889" t="s">
        <v>1840</v>
      </c>
      <c r="B14" s="890">
        <v>56793.947644979453</v>
      </c>
      <c r="C14" s="890">
        <v>101046.57494984235</v>
      </c>
      <c r="D14" s="890">
        <v>10160.137713856502</v>
      </c>
      <c r="E14" s="890">
        <v>25.639653195758097</v>
      </c>
      <c r="F14" s="890">
        <v>6606.1936562529845</v>
      </c>
      <c r="G14" s="890">
        <v>1358.5596732588135</v>
      </c>
      <c r="H14" s="890">
        <v>182.14419604471195</v>
      </c>
      <c r="I14" s="891">
        <v>17.889472620159818</v>
      </c>
      <c r="J14" s="892">
        <v>10.054905590713792</v>
      </c>
    </row>
    <row r="15" spans="1:13" s="31" customFormat="1" ht="15.75" customHeight="1">
      <c r="A15" s="53"/>
      <c r="B15" s="54"/>
      <c r="C15" s="54"/>
      <c r="D15" s="54"/>
      <c r="E15" s="54"/>
      <c r="F15" s="54"/>
      <c r="G15" s="54"/>
      <c r="H15" s="54"/>
      <c r="I15" s="55"/>
      <c r="J15" s="55"/>
    </row>
    <row r="16" spans="1:13" ht="25.5" customHeight="1">
      <c r="A16" s="951" t="s">
        <v>2204</v>
      </c>
      <c r="B16" s="951"/>
      <c r="C16" s="951"/>
      <c r="D16" s="951"/>
      <c r="E16" s="951"/>
      <c r="F16" s="951"/>
      <c r="G16" s="951"/>
      <c r="H16" s="951"/>
      <c r="I16" s="951"/>
      <c r="J16" s="951"/>
      <c r="L16" s="35"/>
    </row>
    <row r="17" spans="1:10" s="63" customFormat="1" ht="25.5" customHeight="1">
      <c r="A17" s="950" t="s">
        <v>2205</v>
      </c>
      <c r="B17" s="950"/>
      <c r="C17" s="950"/>
      <c r="D17" s="950"/>
      <c r="E17" s="950"/>
      <c r="F17" s="950"/>
      <c r="G17" s="950"/>
      <c r="H17" s="950"/>
      <c r="I17" s="950"/>
      <c r="J17" s="950"/>
    </row>
  </sheetData>
  <customSheetViews>
    <customSheetView guid="{17A61E15-CB34-4E45-B54C-4890B27A542F}" showGridLines="0">
      <selection activeCell="I10" sqref="I10"/>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13">
    <mergeCell ref="A17:J17"/>
    <mergeCell ref="A16:J16"/>
    <mergeCell ref="E5:H5"/>
    <mergeCell ref="I5:I7"/>
    <mergeCell ref="J5:J7"/>
    <mergeCell ref="B7:H7"/>
    <mergeCell ref="L7:L10"/>
    <mergeCell ref="A4:A7"/>
    <mergeCell ref="B4:B6"/>
    <mergeCell ref="C4:C6"/>
    <mergeCell ref="D4:H4"/>
    <mergeCell ref="I4:J4"/>
    <mergeCell ref="D5:D6"/>
  </mergeCells>
  <hyperlinks>
    <hyperlink ref="L1" location="'Spis tablic_Contents'!A1" display="&lt; POWRÓT"/>
    <hyperlink ref="L2" location="'Spis tablic_Contents'!A1" display="&lt; BACK"/>
  </hyperlinks>
  <pageMargins left="0.74803149606299213" right="0.74803149606299213" top="0.74803149606299213" bottom="0.62992125984251968" header="0.51181102362204722" footer="0.51181102362204722"/>
  <pageSetup paperSize="9" scale="94" fitToHeight="0" orientation="landscape" r:id="rId2"/>
  <headerFooter alignWithMargins="0"/>
  <ignoredErrors>
    <ignoredError sqref="A8:A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9"/>
  <sheetViews>
    <sheetView showGridLines="0" zoomScaleNormal="100" zoomScaleSheetLayoutView="124" workbookViewId="0">
      <selection activeCell="C25" sqref="C25"/>
    </sheetView>
  </sheetViews>
  <sheetFormatPr defaultColWidth="9.140625" defaultRowHeight="12"/>
  <cols>
    <col min="1" max="1" width="33.7109375" style="1" customWidth="1"/>
    <col min="2" max="7" width="11.85546875" style="1" customWidth="1"/>
    <col min="8" max="8" width="35.140625" style="1" customWidth="1"/>
    <col min="9" max="9" width="9.140625" style="1"/>
    <col min="10" max="10" width="10.5703125" style="1" customWidth="1"/>
    <col min="11" max="16384" width="9.140625" style="1"/>
  </cols>
  <sheetData>
    <row r="1" spans="1:16" ht="15" customHeight="1">
      <c r="A1" s="93" t="s">
        <v>1257</v>
      </c>
      <c r="B1" s="93"/>
      <c r="C1" s="93"/>
      <c r="D1" s="93"/>
      <c r="E1" s="93"/>
      <c r="F1" s="93"/>
      <c r="G1" s="93"/>
      <c r="H1" s="93"/>
      <c r="J1" s="2" t="s">
        <v>502</v>
      </c>
    </row>
    <row r="2" spans="1:16" ht="15" customHeight="1">
      <c r="A2" s="101" t="s">
        <v>1243</v>
      </c>
      <c r="B2" s="94"/>
      <c r="C2" s="94"/>
      <c r="D2" s="94"/>
      <c r="E2" s="94"/>
      <c r="F2" s="94"/>
      <c r="G2" s="94"/>
      <c r="H2" s="94"/>
      <c r="J2" s="65" t="s">
        <v>503</v>
      </c>
    </row>
    <row r="3" spans="1:16" ht="5.0999999999999996" customHeight="1">
      <c r="A3" s="95"/>
      <c r="B3" s="95"/>
      <c r="C3" s="95"/>
      <c r="D3" s="95"/>
      <c r="E3" s="95"/>
      <c r="F3" s="95"/>
      <c r="G3" s="95"/>
      <c r="H3" s="95"/>
      <c r="J3" s="3"/>
    </row>
    <row r="4" spans="1:16" ht="22.9" customHeight="1">
      <c r="A4" s="942" t="s">
        <v>292</v>
      </c>
      <c r="B4" s="678">
        <v>2000</v>
      </c>
      <c r="C4" s="677">
        <v>2005</v>
      </c>
      <c r="D4" s="677">
        <v>2010</v>
      </c>
      <c r="E4" s="683">
        <v>2015</v>
      </c>
      <c r="F4" s="683">
        <v>2018</v>
      </c>
      <c r="G4" s="683">
        <v>2019</v>
      </c>
      <c r="H4" s="954" t="s">
        <v>293</v>
      </c>
    </row>
    <row r="5" spans="1:16" ht="28.5" customHeight="1">
      <c r="A5" s="943"/>
      <c r="B5" s="924" t="s">
        <v>912</v>
      </c>
      <c r="C5" s="925"/>
      <c r="D5" s="925"/>
      <c r="E5" s="925"/>
      <c r="F5" s="925"/>
      <c r="G5" s="926"/>
      <c r="H5" s="955"/>
    </row>
    <row r="6" spans="1:16" ht="14.25" customHeight="1">
      <c r="A6" s="96" t="s">
        <v>294</v>
      </c>
      <c r="B6" s="295">
        <v>1341.1088784768499</v>
      </c>
      <c r="C6" s="295">
        <v>1132.3060901266397</v>
      </c>
      <c r="D6" s="23">
        <v>816.62874513747988</v>
      </c>
      <c r="E6" s="295">
        <v>638.78396405989827</v>
      </c>
      <c r="F6" s="295">
        <v>495.41009874882292</v>
      </c>
      <c r="G6" s="295">
        <v>426.99637590181885</v>
      </c>
      <c r="H6" s="103" t="s">
        <v>295</v>
      </c>
    </row>
    <row r="7" spans="1:16" ht="14.25" customHeight="1">
      <c r="A7" s="97" t="s">
        <v>1242</v>
      </c>
      <c r="B7" s="295">
        <v>885.39976930936689</v>
      </c>
      <c r="C7" s="295">
        <v>886.20472059678912</v>
      </c>
      <c r="D7" s="295">
        <v>877.45714921822344</v>
      </c>
      <c r="E7" s="295">
        <v>706.12209842925063</v>
      </c>
      <c r="F7" s="295">
        <v>725.36720158770629</v>
      </c>
      <c r="G7" s="295">
        <v>681.52104707801675</v>
      </c>
      <c r="H7" s="66" t="s">
        <v>913</v>
      </c>
    </row>
    <row r="8" spans="1:16" ht="14.25" customHeight="1">
      <c r="A8" s="98" t="s">
        <v>296</v>
      </c>
      <c r="B8" s="295">
        <v>317691.56770412897</v>
      </c>
      <c r="C8" s="295">
        <v>323384.81907595717</v>
      </c>
      <c r="D8" s="23">
        <v>334887.52036241617</v>
      </c>
      <c r="E8" s="295">
        <v>313419.08341045916</v>
      </c>
      <c r="F8" s="295">
        <v>336992.31123560283</v>
      </c>
      <c r="G8" s="684">
        <v>319520.97460722405</v>
      </c>
      <c r="H8" s="66" t="s">
        <v>297</v>
      </c>
    </row>
    <row r="9" spans="1:16" ht="14.25" customHeight="1">
      <c r="A9" s="98" t="s">
        <v>298</v>
      </c>
      <c r="B9" s="295">
        <v>3381.8768283199761</v>
      </c>
      <c r="C9" s="295">
        <v>2960.9274285809988</v>
      </c>
      <c r="D9" s="295">
        <v>2980.4154872396989</v>
      </c>
      <c r="E9" s="295">
        <v>2229.9377170952221</v>
      </c>
      <c r="F9" s="295">
        <v>2318.2943807350161</v>
      </c>
      <c r="G9" s="295">
        <v>2111.9525759067687</v>
      </c>
      <c r="H9" s="66" t="s">
        <v>299</v>
      </c>
    </row>
    <row r="10" spans="1:16" ht="14.25" customHeight="1">
      <c r="A10" s="98" t="s">
        <v>300</v>
      </c>
      <c r="B10" s="295">
        <f t="shared" ref="B10:G10" si="0">B11+B12</f>
        <v>1018.0973224718107</v>
      </c>
      <c r="C10" s="295">
        <f t="shared" si="0"/>
        <v>1008.9673219141844</v>
      </c>
      <c r="D10" s="295">
        <f t="shared" si="0"/>
        <v>1004.5000563668816</v>
      </c>
      <c r="E10" s="295">
        <f t="shared" si="0"/>
        <v>943.77896991658577</v>
      </c>
      <c r="F10" s="295">
        <f t="shared" si="0"/>
        <v>956.62683964557891</v>
      </c>
      <c r="G10" s="684">
        <f t="shared" si="0"/>
        <v>925.66232496449766</v>
      </c>
      <c r="H10" s="66" t="s">
        <v>301</v>
      </c>
    </row>
    <row r="11" spans="1:16" ht="14.25" customHeight="1">
      <c r="A11" s="99" t="s">
        <v>302</v>
      </c>
      <c r="B11" s="295">
        <v>784.40661410142377</v>
      </c>
      <c r="C11" s="295">
        <v>765.79887419726879</v>
      </c>
      <c r="D11" s="295">
        <v>738.1371179423777</v>
      </c>
      <c r="E11" s="295">
        <v>667.61706081128443</v>
      </c>
      <c r="F11" s="295">
        <v>679.77158083753477</v>
      </c>
      <c r="G11" s="295">
        <v>647.07262942197769</v>
      </c>
      <c r="H11" s="104" t="s">
        <v>303</v>
      </c>
      <c r="K11" s="100"/>
      <c r="L11" s="100"/>
      <c r="M11" s="100"/>
      <c r="N11" s="100"/>
      <c r="O11" s="100"/>
      <c r="P11" s="100"/>
    </row>
    <row r="12" spans="1:16" ht="14.25" customHeight="1">
      <c r="A12" s="99" t="s">
        <v>304</v>
      </c>
      <c r="B12" s="295">
        <v>233.69070837038694</v>
      </c>
      <c r="C12" s="295">
        <v>243.16844771691552</v>
      </c>
      <c r="D12" s="295">
        <v>266.36293842450391</v>
      </c>
      <c r="E12" s="295">
        <v>276.16190910530133</v>
      </c>
      <c r="F12" s="295">
        <v>276.85525880804408</v>
      </c>
      <c r="G12" s="295">
        <v>278.58969554251996</v>
      </c>
      <c r="H12" s="104" t="s">
        <v>305</v>
      </c>
    </row>
    <row r="13" spans="1:16" ht="14.25" customHeight="1">
      <c r="A13" s="98" t="s">
        <v>306</v>
      </c>
      <c r="B13" s="295">
        <v>361.6927239741517</v>
      </c>
      <c r="C13" s="295">
        <v>338.28015137973733</v>
      </c>
      <c r="D13" s="295">
        <v>316.32397937875231</v>
      </c>
      <c r="E13" s="295">
        <v>303.83630998933035</v>
      </c>
      <c r="F13" s="295">
        <v>330.21772846990359</v>
      </c>
      <c r="G13" s="295">
        <v>317.18968661600485</v>
      </c>
      <c r="H13" s="66" t="s">
        <v>307</v>
      </c>
    </row>
    <row r="14" spans="1:16" ht="14.25" customHeight="1">
      <c r="A14" s="98" t="s">
        <v>308</v>
      </c>
      <c r="B14" s="295">
        <v>428.198314203378</v>
      </c>
      <c r="C14" s="295">
        <v>425.89250729932536</v>
      </c>
      <c r="D14" s="295">
        <v>420.88786612267694</v>
      </c>
      <c r="E14" s="295">
        <v>354.22450122341434</v>
      </c>
      <c r="F14" s="295">
        <v>363.93911812477785</v>
      </c>
      <c r="G14" s="295">
        <v>343.31920923659834</v>
      </c>
      <c r="H14" s="66" t="s">
        <v>309</v>
      </c>
    </row>
    <row r="15" spans="1:16" ht="11.25" customHeight="1"/>
    <row r="16" spans="1:16" ht="30" customHeight="1">
      <c r="A16" s="956" t="s">
        <v>1239</v>
      </c>
      <c r="B16" s="956"/>
      <c r="C16" s="956"/>
      <c r="D16" s="956"/>
      <c r="E16" s="956"/>
      <c r="F16" s="956"/>
      <c r="G16" s="956"/>
      <c r="H16" s="956"/>
    </row>
    <row r="17" spans="1:8" ht="13.5" customHeight="1">
      <c r="A17" s="956" t="s">
        <v>739</v>
      </c>
      <c r="B17" s="956"/>
      <c r="C17" s="956"/>
      <c r="D17" s="956"/>
      <c r="E17" s="956"/>
      <c r="F17" s="956"/>
      <c r="G17" s="956"/>
      <c r="H17" s="956"/>
    </row>
    <row r="18" spans="1:8" ht="30" customHeight="1">
      <c r="A18" s="953" t="s">
        <v>1240</v>
      </c>
      <c r="B18" s="953"/>
      <c r="C18" s="953"/>
      <c r="D18" s="953"/>
      <c r="E18" s="953"/>
      <c r="F18" s="953"/>
      <c r="G18" s="953"/>
      <c r="H18" s="953"/>
    </row>
    <row r="19" spans="1:8" ht="13.5" customHeight="1">
      <c r="A19" s="953" t="s">
        <v>923</v>
      </c>
      <c r="B19" s="953"/>
      <c r="C19" s="953"/>
      <c r="D19" s="953"/>
      <c r="E19" s="953"/>
      <c r="F19" s="953"/>
      <c r="G19" s="953"/>
      <c r="H19" s="953"/>
    </row>
  </sheetData>
  <customSheetViews>
    <customSheetView guid="{17A61E15-CB34-4E45-B54C-4890B27A542F}" scale="110" showGridLines="0">
      <selection activeCell="E14" sqref="E14"/>
      <rowBreaks count="1" manualBreakCount="1">
        <brk id="20"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7">
    <mergeCell ref="A19:H19"/>
    <mergeCell ref="H4:H5"/>
    <mergeCell ref="B5:G5"/>
    <mergeCell ref="A16:H16"/>
    <mergeCell ref="A17:H17"/>
    <mergeCell ref="A18:H18"/>
    <mergeCell ref="A4:A5"/>
  </mergeCells>
  <phoneticPr fontId="6" type="noConversion"/>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94" orientation="landscape" r:id="rId2"/>
  <headerFooter alignWithMargins="0"/>
  <rowBreaks count="1" manualBreakCount="1">
    <brk id="20"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showGridLines="0" topLeftCell="A13" zoomScaleNormal="100" zoomScaleSheetLayoutView="90" workbookViewId="0">
      <selection activeCell="K6" sqref="K6"/>
    </sheetView>
  </sheetViews>
  <sheetFormatPr defaultColWidth="9.140625" defaultRowHeight="12"/>
  <cols>
    <col min="1" max="1" width="29.140625" style="1" customWidth="1"/>
    <col min="2" max="7" width="10.85546875" style="1" customWidth="1"/>
    <col min="8" max="8" width="26" style="62" customWidth="1"/>
    <col min="9" max="9" width="9.140625" style="1"/>
    <col min="10" max="10" width="12.28515625" style="1" customWidth="1"/>
    <col min="11" max="16384" width="9.140625" style="1"/>
  </cols>
  <sheetData>
    <row r="1" spans="1:12" ht="14.25" customHeight="1">
      <c r="A1" s="93" t="s">
        <v>1258</v>
      </c>
      <c r="B1" s="93"/>
      <c r="C1" s="93"/>
      <c r="D1" s="93"/>
      <c r="E1" s="93"/>
      <c r="F1" s="93"/>
      <c r="G1" s="93"/>
      <c r="H1" s="1121"/>
      <c r="J1" s="2" t="s">
        <v>502</v>
      </c>
    </row>
    <row r="2" spans="1:12" ht="14.25" customHeight="1">
      <c r="A2" s="114" t="s">
        <v>1244</v>
      </c>
      <c r="B2" s="904"/>
      <c r="C2" s="904"/>
      <c r="D2" s="904"/>
      <c r="E2" s="904"/>
      <c r="F2" s="904"/>
      <c r="G2" s="904"/>
      <c r="H2" s="187"/>
      <c r="J2" s="65" t="s">
        <v>503</v>
      </c>
    </row>
    <row r="3" spans="1:12" ht="5.0999999999999996" customHeight="1">
      <c r="A3" s="34"/>
      <c r="B3" s="1143"/>
      <c r="C3" s="1143"/>
      <c r="D3" s="1143"/>
      <c r="E3" s="1143"/>
      <c r="F3" s="34"/>
      <c r="G3" s="34"/>
      <c r="H3" s="301"/>
      <c r="J3" s="1144"/>
    </row>
    <row r="4" spans="1:12" ht="24.75" customHeight="1">
      <c r="A4" s="942" t="s">
        <v>292</v>
      </c>
      <c r="B4" s="905">
        <v>2000</v>
      </c>
      <c r="C4" s="905">
        <v>2005</v>
      </c>
      <c r="D4" s="905">
        <v>2010</v>
      </c>
      <c r="E4" s="905">
        <v>2015</v>
      </c>
      <c r="F4" s="906">
        <v>2018</v>
      </c>
      <c r="G4" s="910">
        <v>2019</v>
      </c>
      <c r="H4" s="954" t="s">
        <v>293</v>
      </c>
    </row>
    <row r="5" spans="1:12" ht="28.5" customHeight="1">
      <c r="A5" s="957"/>
      <c r="B5" s="924" t="s">
        <v>912</v>
      </c>
      <c r="C5" s="925"/>
      <c r="D5" s="925"/>
      <c r="E5" s="925"/>
      <c r="F5" s="925"/>
      <c r="G5" s="926"/>
      <c r="H5" s="996"/>
    </row>
    <row r="6" spans="1:12" ht="30.75" customHeight="1">
      <c r="A6" s="958" t="s">
        <v>2277</v>
      </c>
      <c r="B6" s="958"/>
      <c r="C6" s="958"/>
      <c r="D6" s="958"/>
      <c r="E6" s="958"/>
      <c r="F6" s="958"/>
      <c r="G6" s="958"/>
      <c r="H6" s="958"/>
    </row>
    <row r="7" spans="1:12" ht="14.25" customHeight="1">
      <c r="A7" s="108" t="s">
        <v>740</v>
      </c>
      <c r="B7" s="243">
        <f t="shared" ref="B7:G7" si="0">SUM(B8:B13)</f>
        <v>1341.1088784768499</v>
      </c>
      <c r="C7" s="243">
        <f t="shared" si="0"/>
        <v>1132.3060901266399</v>
      </c>
      <c r="D7" s="243">
        <f t="shared" si="0"/>
        <v>816.62874513748022</v>
      </c>
      <c r="E7" s="243">
        <f t="shared" si="0"/>
        <v>638.78396405989793</v>
      </c>
      <c r="F7" s="244">
        <f t="shared" si="0"/>
        <v>495.41009874882297</v>
      </c>
      <c r="G7" s="687">
        <f t="shared" si="0"/>
        <v>426.99637590181885</v>
      </c>
      <c r="H7" s="1141" t="s">
        <v>398</v>
      </c>
    </row>
    <row r="8" spans="1:12" ht="14.25" customHeight="1">
      <c r="A8" s="685" t="s">
        <v>1149</v>
      </c>
      <c r="B8" s="242">
        <v>1007.7165199999999</v>
      </c>
      <c r="C8" s="242">
        <v>857.39859999999999</v>
      </c>
      <c r="D8" s="242">
        <v>519.89792373355897</v>
      </c>
      <c r="E8" s="226">
        <v>391.22567622359202</v>
      </c>
      <c r="F8" s="242">
        <v>250.8744276951989</v>
      </c>
      <c r="G8" s="242">
        <v>207.1062465031618</v>
      </c>
      <c r="H8" s="1142" t="s">
        <v>2278</v>
      </c>
    </row>
    <row r="9" spans="1:12" ht="14.25" customHeight="1">
      <c r="A9" s="68" t="s">
        <v>1147</v>
      </c>
      <c r="B9" s="242">
        <v>196.90353410490303</v>
      </c>
      <c r="C9" s="242">
        <v>111.90155813945269</v>
      </c>
      <c r="D9" s="242">
        <v>99.206442863511981</v>
      </c>
      <c r="E9" s="242">
        <v>89.572669827708097</v>
      </c>
      <c r="F9" s="242">
        <v>90.69217868484813</v>
      </c>
      <c r="G9" s="242">
        <v>85.927007906460318</v>
      </c>
      <c r="H9" s="66" t="s">
        <v>1151</v>
      </c>
    </row>
    <row r="10" spans="1:12" ht="14.25" customHeight="1">
      <c r="A10" s="68" t="s">
        <v>1148</v>
      </c>
      <c r="B10" s="689">
        <v>8.572996409802613</v>
      </c>
      <c r="C10" s="689">
        <v>1.2339837300315317</v>
      </c>
      <c r="D10" s="689">
        <v>0.52509873959852194</v>
      </c>
      <c r="E10" s="689">
        <v>0.52425774793512914</v>
      </c>
      <c r="F10" s="689">
        <v>0.68853729519697271</v>
      </c>
      <c r="G10" s="689">
        <v>0.76790739959594201</v>
      </c>
      <c r="H10" s="66" t="s">
        <v>1148</v>
      </c>
      <c r="L10" s="109"/>
    </row>
    <row r="11" spans="1:12" ht="14.25" customHeight="1">
      <c r="A11" s="68" t="s">
        <v>683</v>
      </c>
      <c r="B11" s="238">
        <v>74.959763731999999</v>
      </c>
      <c r="C11" s="242">
        <v>106.528117964</v>
      </c>
      <c r="D11" s="242">
        <v>136.507926814</v>
      </c>
      <c r="E11" s="226">
        <v>107.71853967999999</v>
      </c>
      <c r="F11" s="242">
        <v>106.6786756021</v>
      </c>
      <c r="G11" s="689">
        <v>90.439428587691012</v>
      </c>
      <c r="H11" s="66" t="s">
        <v>382</v>
      </c>
      <c r="I11" s="109"/>
      <c r="K11" s="110"/>
    </row>
    <row r="12" spans="1:12" ht="14.25" customHeight="1">
      <c r="A12" s="68" t="s">
        <v>586</v>
      </c>
      <c r="B12" s="242">
        <v>8.2379909155611521</v>
      </c>
      <c r="C12" s="242">
        <v>9.1130026526538579</v>
      </c>
      <c r="D12" s="242">
        <v>9.0981496567525344</v>
      </c>
      <c r="E12" s="242">
        <v>9.5077465592924462</v>
      </c>
      <c r="F12" s="242">
        <v>9.7895734409096313</v>
      </c>
      <c r="G12" s="242">
        <v>9.9031774696461188</v>
      </c>
      <c r="H12" s="66" t="s">
        <v>1152</v>
      </c>
    </row>
    <row r="13" spans="1:12" ht="14.25" customHeight="1">
      <c r="A13" s="67" t="s">
        <v>1150</v>
      </c>
      <c r="B13" s="242">
        <v>44.718073314583144</v>
      </c>
      <c r="C13" s="242">
        <v>46.130827640501643</v>
      </c>
      <c r="D13" s="242">
        <v>51.393203330058164</v>
      </c>
      <c r="E13" s="242">
        <v>40.235074021370302</v>
      </c>
      <c r="F13" s="242">
        <v>36.686706030569404</v>
      </c>
      <c r="G13" s="242">
        <v>32.852608035263657</v>
      </c>
      <c r="H13" s="66" t="s">
        <v>2279</v>
      </c>
      <c r="K13" s="8"/>
    </row>
    <row r="14" spans="1:12" ht="33.75" customHeight="1">
      <c r="A14" s="917" t="s">
        <v>2280</v>
      </c>
      <c r="B14" s="917"/>
      <c r="C14" s="917"/>
      <c r="D14" s="917"/>
      <c r="E14" s="917"/>
      <c r="F14" s="917"/>
      <c r="G14" s="917"/>
      <c r="H14" s="917"/>
    </row>
    <row r="15" spans="1:12" ht="14.25" customHeight="1">
      <c r="A15" s="112" t="s">
        <v>768</v>
      </c>
      <c r="B15" s="243">
        <f t="shared" ref="B15:G15" si="1">SUM(B16:B21)</f>
        <v>885.39976930936677</v>
      </c>
      <c r="C15" s="243">
        <f t="shared" si="1"/>
        <v>886.20472059678912</v>
      </c>
      <c r="D15" s="243">
        <f t="shared" si="1"/>
        <v>877.45714921822344</v>
      </c>
      <c r="E15" s="243">
        <f t="shared" si="1"/>
        <v>706.1220984292504</v>
      </c>
      <c r="F15" s="243">
        <f t="shared" si="1"/>
        <v>725.36720158770584</v>
      </c>
      <c r="G15" s="243">
        <f t="shared" si="1"/>
        <v>681.52104707801686</v>
      </c>
      <c r="H15" s="1141" t="s">
        <v>1388</v>
      </c>
    </row>
    <row r="16" spans="1:12" ht="14.25" customHeight="1">
      <c r="A16" s="686" t="s">
        <v>1149</v>
      </c>
      <c r="B16" s="242">
        <v>299.35083396062635</v>
      </c>
      <c r="C16" s="242">
        <v>304.05277062242527</v>
      </c>
      <c r="D16" s="242">
        <v>280.18733601178707</v>
      </c>
      <c r="E16" s="226">
        <v>207.32753721994803</v>
      </c>
      <c r="F16" s="242">
        <v>155.60321080334651</v>
      </c>
      <c r="G16" s="242">
        <v>139.46755663901993</v>
      </c>
      <c r="H16" s="1142" t="s">
        <v>2278</v>
      </c>
    </row>
    <row r="17" spans="1:11" ht="14.25" customHeight="1">
      <c r="A17" s="68" t="s">
        <v>1147</v>
      </c>
      <c r="B17" s="242">
        <v>85.906966068993142</v>
      </c>
      <c r="C17" s="242">
        <v>64.164062422549605</v>
      </c>
      <c r="D17" s="242">
        <v>54.08373355941017</v>
      </c>
      <c r="E17" s="242">
        <v>48.396946756874726</v>
      </c>
      <c r="F17" s="242">
        <v>53.449804621227159</v>
      </c>
      <c r="G17" s="242">
        <v>53.350637399162075</v>
      </c>
      <c r="H17" s="66" t="s">
        <v>1151</v>
      </c>
    </row>
    <row r="18" spans="1:11" ht="14.25" customHeight="1">
      <c r="A18" s="68" t="s">
        <v>1148</v>
      </c>
      <c r="B18" s="689">
        <v>234.16081290152226</v>
      </c>
      <c r="C18" s="689">
        <v>249.39132840835691</v>
      </c>
      <c r="D18" s="689">
        <v>295.53705621986103</v>
      </c>
      <c r="E18" s="689">
        <v>235.76167831847138</v>
      </c>
      <c r="F18" s="689">
        <v>291.24567347089726</v>
      </c>
      <c r="G18" s="689">
        <v>281.64340017221491</v>
      </c>
      <c r="H18" s="66" t="s">
        <v>1148</v>
      </c>
    </row>
    <row r="19" spans="1:11" ht="14.25" customHeight="1">
      <c r="A19" s="68" t="s">
        <v>683</v>
      </c>
      <c r="B19" s="238">
        <v>40.278425758000004</v>
      </c>
      <c r="C19" s="242">
        <v>54.550477323726994</v>
      </c>
      <c r="D19" s="242">
        <v>69.105544272399968</v>
      </c>
      <c r="E19" s="226">
        <v>58.510044990200001</v>
      </c>
      <c r="F19" s="242">
        <v>59.132565096966005</v>
      </c>
      <c r="G19" s="689">
        <v>52.676073534221004</v>
      </c>
      <c r="H19" s="66" t="s">
        <v>382</v>
      </c>
      <c r="I19" s="109"/>
      <c r="K19" s="110"/>
    </row>
    <row r="20" spans="1:11" ht="14.25" customHeight="1">
      <c r="A20" s="68" t="s">
        <v>586</v>
      </c>
      <c r="B20" s="242">
        <v>15.030633797188198</v>
      </c>
      <c r="C20" s="242">
        <v>15.946281704418197</v>
      </c>
      <c r="D20" s="242">
        <v>15.394107136703798</v>
      </c>
      <c r="E20" s="242">
        <v>17.44313148965124</v>
      </c>
      <c r="F20" s="242">
        <v>17.531927870070881</v>
      </c>
      <c r="G20" s="242">
        <v>17.27085784991824</v>
      </c>
      <c r="H20" s="66" t="s">
        <v>1152</v>
      </c>
    </row>
    <row r="21" spans="1:11" ht="14.25" customHeight="1">
      <c r="A21" s="67" t="s">
        <v>1150</v>
      </c>
      <c r="B21" s="242">
        <v>210.67209682303678</v>
      </c>
      <c r="C21" s="242">
        <v>198.09980011531206</v>
      </c>
      <c r="D21" s="242">
        <v>163.1493720180614</v>
      </c>
      <c r="E21" s="242">
        <v>138.68275965410507</v>
      </c>
      <c r="F21" s="242">
        <v>148.40401972519805</v>
      </c>
      <c r="G21" s="242">
        <v>137.11252148348063</v>
      </c>
      <c r="H21" s="66" t="s">
        <v>2279</v>
      </c>
      <c r="K21" s="8"/>
    </row>
    <row r="22" spans="1:11" ht="33.75" customHeight="1">
      <c r="A22" s="917" t="s">
        <v>2276</v>
      </c>
      <c r="B22" s="917"/>
      <c r="C22" s="917"/>
      <c r="D22" s="917"/>
      <c r="E22" s="917"/>
      <c r="F22" s="917"/>
      <c r="G22" s="917"/>
      <c r="H22" s="917"/>
    </row>
    <row r="23" spans="1:11" ht="14.25" customHeight="1">
      <c r="A23" s="108" t="s">
        <v>740</v>
      </c>
      <c r="B23" s="243">
        <f t="shared" ref="B23:G23" si="2">SUM(B24:B29)</f>
        <v>428.19831420337795</v>
      </c>
      <c r="C23" s="243">
        <f t="shared" si="2"/>
        <v>425.89250729932525</v>
      </c>
      <c r="D23" s="243">
        <f t="shared" si="2"/>
        <v>420.887866122677</v>
      </c>
      <c r="E23" s="243">
        <f t="shared" si="2"/>
        <v>354.22450122341439</v>
      </c>
      <c r="F23" s="243">
        <f t="shared" si="2"/>
        <v>363.93911812477762</v>
      </c>
      <c r="G23" s="243">
        <f t="shared" si="2"/>
        <v>343.31920923659823</v>
      </c>
      <c r="H23" s="1141" t="s">
        <v>398</v>
      </c>
    </row>
    <row r="24" spans="1:11" ht="14.25" customHeight="1">
      <c r="A24" s="686" t="s">
        <v>1149</v>
      </c>
      <c r="B24" s="242">
        <v>79.56738744912083</v>
      </c>
      <c r="C24" s="242">
        <v>49.324673529459503</v>
      </c>
      <c r="D24" s="242">
        <v>29.449573595668447</v>
      </c>
      <c r="E24" s="226">
        <v>17.962425300008622</v>
      </c>
      <c r="F24" s="242">
        <v>12.65938853156617</v>
      </c>
      <c r="G24" s="242">
        <v>10.61898980291074</v>
      </c>
      <c r="H24" s="1142" t="s">
        <v>2278</v>
      </c>
    </row>
    <row r="25" spans="1:11" ht="14.25" customHeight="1">
      <c r="A25" s="68" t="s">
        <v>1147</v>
      </c>
      <c r="B25" s="242">
        <v>37.725215361724054</v>
      </c>
      <c r="C25" s="242">
        <v>26.037084485500571</v>
      </c>
      <c r="D25" s="242">
        <v>23.583869361049501</v>
      </c>
      <c r="E25" s="242">
        <v>25.067393693361222</v>
      </c>
      <c r="F25" s="242">
        <v>27.093003066631926</v>
      </c>
      <c r="G25" s="242">
        <v>27.077571747255202</v>
      </c>
      <c r="H25" s="66" t="s">
        <v>1151</v>
      </c>
    </row>
    <row r="26" spans="1:11" ht="14.25" customHeight="1">
      <c r="A26" s="68" t="s">
        <v>1148</v>
      </c>
      <c r="B26" s="689">
        <v>13.315115507792608</v>
      </c>
      <c r="C26" s="689">
        <v>15.78403247345517</v>
      </c>
      <c r="D26" s="689">
        <v>21.090908488114156</v>
      </c>
      <c r="E26" s="689">
        <v>17.710883733080365</v>
      </c>
      <c r="F26" s="689">
        <v>23.588743058686152</v>
      </c>
      <c r="G26" s="689">
        <v>23.439313193075318</v>
      </c>
      <c r="H26" s="66" t="s">
        <v>1148</v>
      </c>
    </row>
    <row r="27" spans="1:11" ht="14.25" customHeight="1">
      <c r="A27" s="68" t="s">
        <v>683</v>
      </c>
      <c r="B27" s="238">
        <v>119.0609906</v>
      </c>
      <c r="C27" s="242">
        <v>152.99904496959999</v>
      </c>
      <c r="D27" s="242">
        <v>161.64510042039996</v>
      </c>
      <c r="E27" s="226">
        <v>117.53698931800002</v>
      </c>
      <c r="F27" s="242">
        <v>116.75157897813</v>
      </c>
      <c r="G27" s="689">
        <v>102.2758332137</v>
      </c>
      <c r="H27" s="66" t="s">
        <v>382</v>
      </c>
      <c r="I27" s="109"/>
      <c r="K27" s="110"/>
    </row>
    <row r="28" spans="1:11" ht="14.25" customHeight="1">
      <c r="A28" s="68" t="s">
        <v>586</v>
      </c>
      <c r="B28" s="242">
        <v>52.089965540503528</v>
      </c>
      <c r="C28" s="242">
        <v>60.769795505455662</v>
      </c>
      <c r="D28" s="242">
        <v>76.317544714716306</v>
      </c>
      <c r="E28" s="242">
        <v>78.695063749675597</v>
      </c>
      <c r="F28" s="242">
        <v>84.488458352101233</v>
      </c>
      <c r="G28" s="242">
        <v>86.662345360450374</v>
      </c>
      <c r="H28" s="66" t="s">
        <v>1152</v>
      </c>
    </row>
    <row r="29" spans="1:11" ht="14.25" customHeight="1">
      <c r="A29" s="67" t="s">
        <v>1150</v>
      </c>
      <c r="B29" s="242">
        <v>126.4396397442369</v>
      </c>
      <c r="C29" s="242">
        <v>120.97787633585438</v>
      </c>
      <c r="D29" s="242">
        <v>108.80086954272869</v>
      </c>
      <c r="E29" s="242">
        <v>97.251745429288519</v>
      </c>
      <c r="F29" s="242">
        <v>99.357946137662125</v>
      </c>
      <c r="G29" s="242">
        <v>93.245155919206553</v>
      </c>
      <c r="H29" s="66" t="s">
        <v>2279</v>
      </c>
      <c r="K29" s="8"/>
    </row>
    <row r="30" spans="1:11" s="8" customFormat="1" ht="73.5" customHeight="1">
      <c r="A30" s="956" t="s">
        <v>1241</v>
      </c>
      <c r="B30" s="956"/>
      <c r="C30" s="956"/>
      <c r="D30" s="956"/>
      <c r="E30" s="956"/>
      <c r="F30" s="956"/>
      <c r="G30" s="956"/>
      <c r="H30" s="956"/>
    </row>
    <row r="31" spans="1:11" s="8" customFormat="1" ht="15" customHeight="1">
      <c r="A31" s="956" t="s">
        <v>739</v>
      </c>
      <c r="B31" s="956"/>
      <c r="C31" s="956"/>
      <c r="D31" s="956"/>
      <c r="E31" s="956"/>
      <c r="F31" s="956"/>
      <c r="G31" s="956"/>
      <c r="H31" s="956"/>
    </row>
    <row r="32" spans="1:11" s="8" customFormat="1" ht="42.75" customHeight="1">
      <c r="A32" s="953" t="s">
        <v>1153</v>
      </c>
      <c r="B32" s="953"/>
      <c r="C32" s="953"/>
      <c r="D32" s="953"/>
      <c r="E32" s="953"/>
      <c r="F32" s="953"/>
      <c r="G32" s="953"/>
      <c r="H32" s="953"/>
    </row>
    <row r="33" spans="1:8" s="8" customFormat="1" ht="15" customHeight="1">
      <c r="A33" s="953" t="s">
        <v>923</v>
      </c>
      <c r="B33" s="953"/>
      <c r="C33" s="953"/>
      <c r="D33" s="953"/>
      <c r="E33" s="953"/>
      <c r="F33" s="953"/>
      <c r="G33" s="953"/>
      <c r="H33" s="953"/>
    </row>
    <row r="34" spans="1:8" s="8" customFormat="1" ht="11.25" customHeight="1">
      <c r="A34" s="902"/>
      <c r="B34" s="902"/>
      <c r="C34" s="902"/>
      <c r="D34" s="902"/>
      <c r="E34" s="902"/>
      <c r="F34" s="902"/>
      <c r="G34" s="902"/>
      <c r="H34" s="907"/>
    </row>
    <row r="37" spans="1:8">
      <c r="B37" s="109"/>
      <c r="C37" s="109"/>
      <c r="D37" s="109"/>
      <c r="E37" s="109"/>
      <c r="F37" s="109"/>
      <c r="G37" s="109"/>
    </row>
  </sheetData>
  <customSheetViews>
    <customSheetView guid="{17A61E15-CB34-4E45-B54C-4890B27A542F}" scale="130" showGridLines="0">
      <selection activeCell="B10" sqref="B10"/>
      <rowBreaks count="1" manualBreakCount="1">
        <brk id="31"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10">
    <mergeCell ref="A31:H31"/>
    <mergeCell ref="A32:H32"/>
    <mergeCell ref="A33:H33"/>
    <mergeCell ref="H4:H5"/>
    <mergeCell ref="A6:H6"/>
    <mergeCell ref="A14:H14"/>
    <mergeCell ref="A22:H22"/>
    <mergeCell ref="A30:H30"/>
    <mergeCell ref="A4:A5"/>
    <mergeCell ref="B5:G5"/>
  </mergeCells>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81" orientation="landscape" r:id="rId2"/>
  <headerFooter alignWithMargins="0"/>
  <rowBreaks count="1" manualBreakCount="1">
    <brk id="27"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7"/>
  <sheetViews>
    <sheetView showGridLines="0" zoomScale="96" zoomScaleNormal="96" zoomScaleSheetLayoutView="80" workbookViewId="0">
      <pane ySplit="5" topLeftCell="A75" activePane="bottomLeft" state="frozen"/>
      <selection activeCell="H35" sqref="H35"/>
      <selection pane="bottomLeft" activeCell="B94" sqref="B94"/>
    </sheetView>
  </sheetViews>
  <sheetFormatPr defaultColWidth="9.140625" defaultRowHeight="12"/>
  <cols>
    <col min="1" max="1" width="49.42578125" style="31" customWidth="1"/>
    <col min="2" max="7" width="13.140625" style="31" customWidth="1"/>
    <col min="8" max="8" width="9.140625" style="31"/>
    <col min="9" max="9" width="11.7109375" style="31" customWidth="1"/>
    <col min="10" max="16384" width="9.140625" style="31"/>
  </cols>
  <sheetData>
    <row r="1" spans="1:10" ht="14.25" customHeight="1">
      <c r="A1" s="93" t="s">
        <v>1389</v>
      </c>
      <c r="B1" s="93"/>
      <c r="C1" s="93"/>
      <c r="D1" s="93"/>
      <c r="E1" s="93"/>
      <c r="F1" s="93"/>
      <c r="G1" s="93"/>
      <c r="I1" s="2" t="s">
        <v>502</v>
      </c>
      <c r="J1" s="1"/>
    </row>
    <row r="2" spans="1:10" ht="14.25" customHeight="1">
      <c r="A2" s="114" t="s">
        <v>1390</v>
      </c>
      <c r="B2" s="6"/>
      <c r="C2" s="6"/>
      <c r="D2" s="6"/>
      <c r="E2" s="115"/>
      <c r="F2" s="115"/>
      <c r="G2" s="115"/>
      <c r="I2" s="65" t="s">
        <v>503</v>
      </c>
      <c r="J2" s="1"/>
    </row>
    <row r="3" spans="1:10" ht="6" customHeight="1">
      <c r="A3" s="1140"/>
      <c r="B3" s="116"/>
      <c r="C3" s="116"/>
      <c r="D3" s="116"/>
      <c r="E3" s="116"/>
      <c r="F3" s="116"/>
      <c r="G3" s="116"/>
    </row>
    <row r="4" spans="1:10" ht="94.5" customHeight="1">
      <c r="A4" s="942" t="s">
        <v>914</v>
      </c>
      <c r="B4" s="678" t="s">
        <v>915</v>
      </c>
      <c r="C4" s="677" t="s">
        <v>916</v>
      </c>
      <c r="D4" s="677" t="s">
        <v>2271</v>
      </c>
      <c r="E4" s="677" t="s">
        <v>2272</v>
      </c>
      <c r="F4" s="677" t="s">
        <v>2273</v>
      </c>
      <c r="G4" s="677" t="s">
        <v>2274</v>
      </c>
    </row>
    <row r="5" spans="1:10" ht="26.25" customHeight="1">
      <c r="A5" s="944"/>
      <c r="B5" s="924" t="s">
        <v>2275</v>
      </c>
      <c r="C5" s="925"/>
      <c r="D5" s="925"/>
      <c r="E5" s="925"/>
      <c r="F5" s="925"/>
      <c r="G5" s="925"/>
    </row>
    <row r="6" spans="1:10" s="118" customFormat="1" ht="14.25" customHeight="1">
      <c r="A6" s="117" t="s">
        <v>2270</v>
      </c>
      <c r="B6" s="690">
        <f>B8+B19+B21+B33+B41+B43+B55+B65</f>
        <v>426.99637590181885</v>
      </c>
      <c r="C6" s="690">
        <f>C8+C19+C21+C33+C41+C43+C55+C65</f>
        <v>681.52104707801675</v>
      </c>
      <c r="D6" s="690">
        <f>D8+D19+D21+D33+D41+D43+D55+D65</f>
        <v>2111.9525759067692</v>
      </c>
      <c r="E6" s="690">
        <f>E8+E19+E21+E33+E41+E43+E55+E65</f>
        <v>647.07262942197804</v>
      </c>
      <c r="F6" s="690">
        <f>F19+F21+F33+F41+F43+F55+F65</f>
        <v>317.18968661600485</v>
      </c>
      <c r="G6" s="690">
        <f>G8+G19+G21+G33+G41+G43+G55+G65</f>
        <v>343.31920923659823</v>
      </c>
    </row>
    <row r="7" spans="1:10" ht="14.25" customHeight="1">
      <c r="A7" s="130" t="s">
        <v>2266</v>
      </c>
      <c r="B7" s="691"/>
      <c r="C7" s="692"/>
      <c r="D7" s="691"/>
      <c r="E7" s="692"/>
      <c r="F7" s="691"/>
      <c r="G7" s="693"/>
    </row>
    <row r="8" spans="1:10" ht="14.25" customHeight="1">
      <c r="A8" s="119" t="s">
        <v>567</v>
      </c>
      <c r="B8" s="694">
        <f>SUM(B12:B16)</f>
        <v>207.1062465031618</v>
      </c>
      <c r="C8" s="694">
        <f>SUM(C12:C16)</f>
        <v>139.46755663901993</v>
      </c>
      <c r="D8" s="694">
        <f>SUM(D12:D16)</f>
        <v>46.687738195557962</v>
      </c>
      <c r="E8" s="694">
        <f>SUM(E12:E16)</f>
        <v>2.9950511320886211</v>
      </c>
      <c r="F8" s="695">
        <v>0</v>
      </c>
      <c r="G8" s="696">
        <f>SUM(G12:G16)</f>
        <v>10.61898980291074</v>
      </c>
    </row>
    <row r="9" spans="1:10" s="118" customFormat="1" ht="14.25" customHeight="1">
      <c r="A9" s="120" t="s">
        <v>568</v>
      </c>
      <c r="B9" s="696"/>
      <c r="C9" s="694"/>
      <c r="D9" s="696"/>
      <c r="E9" s="694"/>
      <c r="F9" s="121"/>
      <c r="G9" s="697"/>
      <c r="I9" s="31"/>
      <c r="J9" s="31"/>
    </row>
    <row r="10" spans="1:10" s="122" customFormat="1" ht="14.25" customHeight="1">
      <c r="A10" s="133" t="s">
        <v>70</v>
      </c>
      <c r="B10" s="698"/>
      <c r="C10" s="699"/>
      <c r="D10" s="698"/>
      <c r="E10" s="699"/>
      <c r="F10" s="700"/>
      <c r="G10" s="701"/>
    </row>
    <row r="11" spans="1:10" s="122" customFormat="1" ht="14.25" customHeight="1">
      <c r="A11" s="1119" t="s">
        <v>71</v>
      </c>
      <c r="B11" s="698"/>
      <c r="C11" s="699"/>
      <c r="D11" s="699"/>
      <c r="E11" s="698"/>
      <c r="F11" s="475"/>
      <c r="G11" s="702"/>
    </row>
    <row r="12" spans="1:10" ht="14.25" customHeight="1">
      <c r="A12" s="123" t="s">
        <v>1154</v>
      </c>
      <c r="B12" s="691">
        <v>194.27314916484121</v>
      </c>
      <c r="C12" s="692">
        <v>135.62682983703976</v>
      </c>
      <c r="D12" s="692">
        <v>45.513609735925279</v>
      </c>
      <c r="E12" s="691">
        <v>2.6476072093578709</v>
      </c>
      <c r="F12" s="474">
        <v>0</v>
      </c>
      <c r="G12" s="703">
        <v>9.5498646161739398</v>
      </c>
    </row>
    <row r="13" spans="1:10" ht="14.25" customHeight="1">
      <c r="A13" s="132" t="s">
        <v>1155</v>
      </c>
      <c r="B13" s="691"/>
      <c r="C13" s="692"/>
      <c r="D13" s="692"/>
      <c r="E13" s="691"/>
      <c r="F13" s="474"/>
      <c r="G13" s="703"/>
    </row>
    <row r="14" spans="1:10" ht="14.25" customHeight="1">
      <c r="A14" s="123" t="s">
        <v>379</v>
      </c>
      <c r="B14" s="691">
        <v>12.428185747068477</v>
      </c>
      <c r="C14" s="692">
        <v>3.28854247825209</v>
      </c>
      <c r="D14" s="692">
        <v>0.14189351142582915</v>
      </c>
      <c r="E14" s="691">
        <v>0.19032169518217146</v>
      </c>
      <c r="F14" s="474">
        <v>0</v>
      </c>
      <c r="G14" s="703">
        <v>0.63161837349941452</v>
      </c>
    </row>
    <row r="15" spans="1:10" ht="14.25" customHeight="1">
      <c r="A15" s="132" t="s">
        <v>380</v>
      </c>
      <c r="B15" s="691"/>
      <c r="C15" s="692"/>
      <c r="D15" s="692"/>
      <c r="E15" s="691"/>
      <c r="F15" s="474"/>
      <c r="G15" s="703"/>
    </row>
    <row r="16" spans="1:10" ht="14.25" customHeight="1">
      <c r="A16" s="134" t="s">
        <v>1186</v>
      </c>
      <c r="B16" s="691">
        <v>0.40491159125210274</v>
      </c>
      <c r="C16" s="692">
        <v>0.55218432372809156</v>
      </c>
      <c r="D16" s="692">
        <v>1.0322349482068569</v>
      </c>
      <c r="E16" s="691">
        <v>0.15712222754857888</v>
      </c>
      <c r="F16" s="474">
        <v>0</v>
      </c>
      <c r="G16" s="703">
        <v>0.43750681323738588</v>
      </c>
    </row>
    <row r="17" spans="1:10" ht="14.25" customHeight="1">
      <c r="A17" s="123" t="s">
        <v>1185</v>
      </c>
      <c r="B17" s="699"/>
      <c r="C17" s="698"/>
      <c r="D17" s="699"/>
      <c r="E17" s="699"/>
      <c r="F17" s="699"/>
      <c r="G17" s="693"/>
    </row>
    <row r="18" spans="1:10" ht="14.25" customHeight="1">
      <c r="A18" s="132" t="s">
        <v>1156</v>
      </c>
      <c r="B18" s="691"/>
      <c r="C18" s="692"/>
      <c r="D18" s="691"/>
      <c r="E18" s="691"/>
      <c r="F18" s="704"/>
      <c r="G18" s="693"/>
    </row>
    <row r="19" spans="1:10" s="118" customFormat="1" ht="14.25" customHeight="1">
      <c r="A19" s="108" t="s">
        <v>384</v>
      </c>
      <c r="B19" s="694">
        <v>85.927007906460318</v>
      </c>
      <c r="C19" s="694">
        <v>53.350637399162075</v>
      </c>
      <c r="D19" s="694">
        <v>164.44460460379347</v>
      </c>
      <c r="E19" s="694">
        <v>50.306663375633406</v>
      </c>
      <c r="F19" s="705">
        <v>9.0540023999999969E-2</v>
      </c>
      <c r="G19" s="696">
        <v>27.077571747255202</v>
      </c>
      <c r="I19" s="31"/>
      <c r="J19" s="31"/>
    </row>
    <row r="20" spans="1:10" s="122" customFormat="1" ht="14.25" customHeight="1">
      <c r="A20" s="133" t="s">
        <v>385</v>
      </c>
      <c r="B20" s="691"/>
      <c r="C20" s="692"/>
      <c r="D20" s="691"/>
      <c r="E20" s="692"/>
      <c r="F20" s="704"/>
      <c r="G20" s="693"/>
    </row>
    <row r="21" spans="1:10" s="473" customFormat="1" ht="14.25" customHeight="1">
      <c r="A21" s="108" t="s">
        <v>1148</v>
      </c>
      <c r="B21" s="706">
        <f t="shared" ref="B21:G21" si="0">SUM(B23:B31)</f>
        <v>0.76790739959594201</v>
      </c>
      <c r="C21" s="706">
        <f t="shared" si="0"/>
        <v>281.64340017221491</v>
      </c>
      <c r="D21" s="706">
        <f t="shared" si="0"/>
        <v>533.43388004072824</v>
      </c>
      <c r="E21" s="706">
        <f t="shared" si="0"/>
        <v>75.817100107767104</v>
      </c>
      <c r="F21" s="706">
        <f t="shared" si="0"/>
        <v>2.997681360653317</v>
      </c>
      <c r="G21" s="697">
        <f t="shared" si="0"/>
        <v>23.439313193075318</v>
      </c>
    </row>
    <row r="22" spans="1:10" s="122" customFormat="1" ht="14.25" customHeight="1">
      <c r="A22" s="133" t="s">
        <v>1148</v>
      </c>
      <c r="B22" s="707"/>
      <c r="C22" s="707"/>
      <c r="D22" s="707"/>
      <c r="E22" s="707"/>
      <c r="F22" s="707"/>
      <c r="G22" s="693"/>
    </row>
    <row r="23" spans="1:10" s="473" customFormat="1" ht="14.25" customHeight="1">
      <c r="A23" s="111" t="s">
        <v>2269</v>
      </c>
      <c r="B23" s="707">
        <v>0.14673550694117526</v>
      </c>
      <c r="C23" s="707">
        <v>1.8465524241065643</v>
      </c>
      <c r="D23" s="707">
        <v>0.65086105454186538</v>
      </c>
      <c r="E23" s="707">
        <v>7.626104151211098E-2</v>
      </c>
      <c r="F23" s="707">
        <v>0</v>
      </c>
      <c r="G23" s="693">
        <v>1.184269948588227E-2</v>
      </c>
    </row>
    <row r="24" spans="1:10" s="122" customFormat="1" ht="14.25" customHeight="1">
      <c r="A24" s="132" t="s">
        <v>2265</v>
      </c>
      <c r="B24" s="707"/>
      <c r="C24" s="707"/>
      <c r="D24" s="707"/>
      <c r="E24" s="707"/>
      <c r="F24" s="707"/>
      <c r="G24" s="693"/>
    </row>
    <row r="25" spans="1:10" s="473" customFormat="1" ht="14.25" customHeight="1">
      <c r="A25" s="123" t="s">
        <v>386</v>
      </c>
      <c r="B25" s="707">
        <v>0.54203913722786257</v>
      </c>
      <c r="C25" s="707">
        <v>274.00178804628518</v>
      </c>
      <c r="D25" s="707">
        <v>531.41020657118429</v>
      </c>
      <c r="E25" s="707">
        <v>74.983991953055593</v>
      </c>
      <c r="F25" s="707">
        <v>2.9300500829365128</v>
      </c>
      <c r="G25" s="693">
        <v>23.282966974011707</v>
      </c>
    </row>
    <row r="26" spans="1:10" s="122" customFormat="1" ht="14.25" customHeight="1">
      <c r="A26" s="132" t="s">
        <v>387</v>
      </c>
      <c r="B26" s="707"/>
      <c r="C26" s="707"/>
      <c r="D26" s="707"/>
      <c r="E26" s="707"/>
      <c r="F26" s="707"/>
      <c r="G26" s="693"/>
    </row>
    <row r="27" spans="1:10" s="473" customFormat="1" ht="14.25" customHeight="1">
      <c r="A27" s="123" t="s">
        <v>1157</v>
      </c>
      <c r="B27" s="707">
        <v>1.6817800000000001E-3</v>
      </c>
      <c r="C27" s="707">
        <v>4.4062635999999999</v>
      </c>
      <c r="D27" s="707">
        <v>0.89975229999999984</v>
      </c>
      <c r="E27" s="707">
        <v>0.39101385000000005</v>
      </c>
      <c r="F27" s="707">
        <v>5.8862300000000003E-4</v>
      </c>
      <c r="G27" s="693">
        <v>0.12781528</v>
      </c>
    </row>
    <row r="28" spans="1:10" s="122" customFormat="1" ht="14.25" customHeight="1">
      <c r="A28" s="132" t="s">
        <v>1158</v>
      </c>
      <c r="B28" s="707"/>
      <c r="C28" s="707"/>
      <c r="D28" s="707"/>
      <c r="E28" s="707"/>
      <c r="F28" s="707"/>
      <c r="G28" s="693"/>
    </row>
    <row r="29" spans="1:10" s="473" customFormat="1" ht="14.25" customHeight="1">
      <c r="A29" s="123" t="s">
        <v>1159</v>
      </c>
      <c r="B29" s="707">
        <v>6.7042654716804179E-2</v>
      </c>
      <c r="C29" s="707">
        <v>0.23922038160314218</v>
      </c>
      <c r="D29" s="707">
        <v>2.2550711132015951E-2</v>
      </c>
      <c r="E29" s="707">
        <v>8.5327015094114403E-3</v>
      </c>
      <c r="F29" s="707">
        <v>6.7042654716804179E-2</v>
      </c>
      <c r="G29" s="693">
        <v>4.5710900943275578E-3</v>
      </c>
    </row>
    <row r="30" spans="1:10" s="122" customFormat="1" ht="14.25" customHeight="1">
      <c r="A30" s="132" t="s">
        <v>1160</v>
      </c>
      <c r="B30" s="707"/>
      <c r="C30" s="707"/>
      <c r="D30" s="707"/>
      <c r="E30" s="707"/>
      <c r="F30" s="707"/>
      <c r="G30" s="693"/>
    </row>
    <row r="31" spans="1:10" s="122" customFormat="1" ht="14.25" customHeight="1">
      <c r="A31" s="123" t="s">
        <v>1161</v>
      </c>
      <c r="B31" s="707">
        <v>1.0408320710100002E-2</v>
      </c>
      <c r="C31" s="707">
        <v>1.1495757202200001</v>
      </c>
      <c r="D31" s="707">
        <v>0.45050940387000005</v>
      </c>
      <c r="E31" s="707">
        <v>0.35730056169000007</v>
      </c>
      <c r="F31" s="707">
        <v>0</v>
      </c>
      <c r="G31" s="693">
        <v>1.2117149483400003E-2</v>
      </c>
    </row>
    <row r="32" spans="1:10" s="122" customFormat="1" ht="14.25" customHeight="1">
      <c r="A32" s="132" t="s">
        <v>1162</v>
      </c>
      <c r="B32" s="691"/>
      <c r="C32" s="692"/>
      <c r="D32" s="691"/>
      <c r="E32" s="692"/>
      <c r="F32" s="704"/>
      <c r="G32" s="693"/>
    </row>
    <row r="33" spans="1:7" s="122" customFormat="1" ht="14.25" customHeight="1">
      <c r="A33" s="488" t="s">
        <v>1163</v>
      </c>
      <c r="B33" s="694">
        <f t="shared" ref="B33:G33" si="1">SUM(B35:B39)</f>
        <v>116.5463054753134</v>
      </c>
      <c r="C33" s="694">
        <f t="shared" si="1"/>
        <v>114.68686945480574</v>
      </c>
      <c r="D33" s="694">
        <f t="shared" si="1"/>
        <v>1290.7735456868249</v>
      </c>
      <c r="E33" s="694">
        <f t="shared" si="1"/>
        <v>102.79389792342856</v>
      </c>
      <c r="F33" s="694">
        <f t="shared" si="1"/>
        <v>8.2605001642814067</v>
      </c>
      <c r="G33" s="697">
        <f t="shared" si="1"/>
        <v>118.77191718587676</v>
      </c>
    </row>
    <row r="34" spans="1:7" s="122" customFormat="1" ht="14.25" customHeight="1">
      <c r="A34" s="311" t="s">
        <v>1164</v>
      </c>
      <c r="B34" s="692"/>
      <c r="C34" s="692"/>
      <c r="D34" s="692"/>
      <c r="E34" s="692"/>
      <c r="F34" s="692"/>
      <c r="G34" s="693"/>
    </row>
    <row r="35" spans="1:7" ht="14.25" customHeight="1">
      <c r="A35" s="123" t="s">
        <v>128</v>
      </c>
      <c r="B35" s="692">
        <v>11.080597036645521</v>
      </c>
      <c r="C35" s="692">
        <v>13.193991371915217</v>
      </c>
      <c r="D35" s="692">
        <v>44.144156713401998</v>
      </c>
      <c r="E35" s="692">
        <v>5.3078629347866091</v>
      </c>
      <c r="F35" s="692">
        <v>0.26616206409999849</v>
      </c>
      <c r="G35" s="693">
        <v>5.7812934184663156</v>
      </c>
    </row>
    <row r="36" spans="1:7" s="122" customFormat="1" ht="14.25" customHeight="1">
      <c r="A36" s="132" t="s">
        <v>381</v>
      </c>
      <c r="B36" s="694"/>
      <c r="C36" s="694"/>
      <c r="D36" s="694"/>
      <c r="E36" s="694"/>
      <c r="F36" s="694"/>
      <c r="G36" s="693"/>
    </row>
    <row r="37" spans="1:7" ht="14.25" customHeight="1">
      <c r="A37" s="123" t="s">
        <v>129</v>
      </c>
      <c r="B37" s="692">
        <v>90.439428587691012</v>
      </c>
      <c r="C37" s="692">
        <v>52.676073534221004</v>
      </c>
      <c r="D37" s="692">
        <v>1154.4089661677001</v>
      </c>
      <c r="E37" s="692">
        <v>87.306011466897587</v>
      </c>
      <c r="F37" s="692">
        <v>7.2474372984000004</v>
      </c>
      <c r="G37" s="693">
        <v>102.2758332137</v>
      </c>
    </row>
    <row r="38" spans="1:7" s="122" customFormat="1" ht="14.25" customHeight="1">
      <c r="A38" s="132" t="s">
        <v>382</v>
      </c>
      <c r="B38" s="694"/>
      <c r="C38" s="694"/>
      <c r="D38" s="694"/>
      <c r="E38" s="694"/>
      <c r="F38" s="694"/>
      <c r="G38" s="693"/>
    </row>
    <row r="39" spans="1:7" ht="14.25" customHeight="1">
      <c r="A39" s="123" t="s">
        <v>130</v>
      </c>
      <c r="B39" s="692">
        <v>15.026279850976859</v>
      </c>
      <c r="C39" s="692">
        <v>48.816804548669523</v>
      </c>
      <c r="D39" s="692">
        <v>92.220422805722706</v>
      </c>
      <c r="E39" s="692">
        <v>10.180023521744358</v>
      </c>
      <c r="F39" s="692">
        <v>0.74690080178140705</v>
      </c>
      <c r="G39" s="693">
        <v>10.714790553710444</v>
      </c>
    </row>
    <row r="40" spans="1:7" s="122" customFormat="1" ht="14.25" customHeight="1">
      <c r="A40" s="132" t="s">
        <v>383</v>
      </c>
      <c r="B40" s="708"/>
      <c r="C40" s="694"/>
      <c r="D40" s="708"/>
      <c r="E40" s="708"/>
      <c r="F40" s="709"/>
      <c r="G40" s="693"/>
    </row>
    <row r="41" spans="1:7" s="122" customFormat="1" ht="14.25" customHeight="1">
      <c r="A41" s="488" t="s">
        <v>1165</v>
      </c>
      <c r="B41" s="710">
        <v>6.6421805648452041</v>
      </c>
      <c r="C41" s="710">
        <v>3.6237303198392343</v>
      </c>
      <c r="D41" s="710">
        <v>6.9265600697909404</v>
      </c>
      <c r="E41" s="710">
        <v>79.088694227197436</v>
      </c>
      <c r="F41" s="710">
        <v>6.2889027799999997E-2</v>
      </c>
      <c r="G41" s="711">
        <v>21.591210409000002</v>
      </c>
    </row>
    <row r="42" spans="1:7" s="122" customFormat="1" ht="14.25" customHeight="1">
      <c r="A42" s="311" t="s">
        <v>1166</v>
      </c>
      <c r="B42" s="712"/>
      <c r="C42" s="694"/>
      <c r="D42" s="712"/>
      <c r="E42" s="712"/>
      <c r="F42" s="712"/>
      <c r="G42" s="713"/>
    </row>
    <row r="43" spans="1:7" s="122" customFormat="1" ht="14.25" customHeight="1">
      <c r="A43" s="488" t="s">
        <v>586</v>
      </c>
      <c r="B43" s="712">
        <f t="shared" ref="B43:G43" si="2">SUM(B45:B53)</f>
        <v>9.9031774696461206</v>
      </c>
      <c r="C43" s="712">
        <f t="shared" si="2"/>
        <v>17.27085784991824</v>
      </c>
      <c r="D43" s="712">
        <f t="shared" si="2"/>
        <v>49.362395212376683</v>
      </c>
      <c r="E43" s="712">
        <f t="shared" si="2"/>
        <v>223.68458636263921</v>
      </c>
      <c r="F43" s="712">
        <f t="shared" si="2"/>
        <v>4.2826501922987203</v>
      </c>
      <c r="G43" s="713">
        <f t="shared" si="2"/>
        <v>86.662345360450388</v>
      </c>
    </row>
    <row r="44" spans="1:7" s="122" customFormat="1" ht="14.25" customHeight="1">
      <c r="A44" s="311" t="s">
        <v>574</v>
      </c>
      <c r="B44" s="714"/>
      <c r="C44" s="714"/>
      <c r="D44" s="714"/>
      <c r="E44" s="714"/>
      <c r="F44" s="714"/>
      <c r="G44" s="715"/>
    </row>
    <row r="45" spans="1:7" s="122" customFormat="1" ht="14.25" customHeight="1">
      <c r="A45" s="123" t="s">
        <v>1167</v>
      </c>
      <c r="B45" s="714">
        <v>0</v>
      </c>
      <c r="C45" s="714">
        <v>0</v>
      </c>
      <c r="D45" s="714">
        <v>0</v>
      </c>
      <c r="E45" s="714">
        <v>0</v>
      </c>
      <c r="F45" s="714">
        <v>0</v>
      </c>
      <c r="G45" s="715">
        <v>49.640924787999992</v>
      </c>
    </row>
    <row r="46" spans="1:7" s="122" customFormat="1" ht="14.25" customHeight="1">
      <c r="A46" s="132" t="s">
        <v>1168</v>
      </c>
      <c r="B46" s="714"/>
      <c r="C46" s="714"/>
      <c r="D46" s="714"/>
      <c r="E46" s="714"/>
      <c r="F46" s="714"/>
      <c r="G46" s="715"/>
    </row>
    <row r="47" spans="1:7" s="122" customFormat="1" ht="14.25" customHeight="1">
      <c r="A47" s="123" t="s">
        <v>1169</v>
      </c>
      <c r="B47" s="714">
        <v>4.70446338</v>
      </c>
      <c r="C47" s="714">
        <v>14.643695732000001</v>
      </c>
      <c r="D47" s="714">
        <v>17.864949800000002</v>
      </c>
      <c r="E47" s="714">
        <v>5.8690629717664864</v>
      </c>
      <c r="F47" s="714">
        <v>4.1320443900000008</v>
      </c>
      <c r="G47" s="715">
        <v>7.6885996189189187</v>
      </c>
    </row>
    <row r="48" spans="1:7" s="122" customFormat="1" ht="14.25" customHeight="1">
      <c r="A48" s="132" t="s">
        <v>47</v>
      </c>
      <c r="B48" s="714"/>
      <c r="C48" s="714"/>
      <c r="D48" s="714"/>
      <c r="E48" s="714"/>
      <c r="F48" s="714"/>
      <c r="G48" s="715"/>
    </row>
    <row r="49" spans="1:11" s="122" customFormat="1" ht="14.25" customHeight="1">
      <c r="A49" s="123" t="s">
        <v>1170</v>
      </c>
      <c r="B49" s="714">
        <v>2.6354893207639996</v>
      </c>
      <c r="C49" s="714">
        <v>1.6254628299999998</v>
      </c>
      <c r="D49" s="714">
        <v>24.3950259</v>
      </c>
      <c r="E49" s="714">
        <v>1.147690266993</v>
      </c>
      <c r="F49" s="714">
        <v>0</v>
      </c>
      <c r="G49" s="715">
        <v>3.32796108693816</v>
      </c>
    </row>
    <row r="50" spans="1:11" s="122" customFormat="1" ht="14.25" customHeight="1">
      <c r="A50" s="132" t="s">
        <v>1171</v>
      </c>
      <c r="B50" s="714"/>
      <c r="C50" s="714"/>
      <c r="D50" s="714"/>
      <c r="E50" s="714"/>
      <c r="F50" s="714"/>
      <c r="G50" s="715"/>
    </row>
    <row r="51" spans="1:11" s="122" customFormat="1" ht="14.25" customHeight="1">
      <c r="A51" s="123" t="s">
        <v>1172</v>
      </c>
      <c r="B51" s="714">
        <v>0.6629945931421205</v>
      </c>
      <c r="C51" s="714">
        <v>0</v>
      </c>
      <c r="D51" s="714">
        <v>3.4394749999999998E-6</v>
      </c>
      <c r="E51" s="714">
        <v>166.13238153050003</v>
      </c>
      <c r="F51" s="714">
        <v>8.5530400000000013E-3</v>
      </c>
      <c r="G51" s="715">
        <v>21.165779979999996</v>
      </c>
    </row>
    <row r="52" spans="1:11" s="122" customFormat="1" ht="14.25" customHeight="1">
      <c r="A52" s="132" t="s">
        <v>314</v>
      </c>
      <c r="B52" s="714"/>
      <c r="C52" s="714"/>
      <c r="D52" s="714"/>
      <c r="E52" s="714"/>
      <c r="F52" s="714"/>
      <c r="G52" s="715"/>
    </row>
    <row r="53" spans="1:11" s="122" customFormat="1" ht="14.25" customHeight="1">
      <c r="A53" s="111" t="s">
        <v>2267</v>
      </c>
      <c r="B53" s="714">
        <v>1.90023017574</v>
      </c>
      <c r="C53" s="714">
        <v>1.00169928791824</v>
      </c>
      <c r="D53" s="714">
        <v>7.1024160729016792</v>
      </c>
      <c r="E53" s="714">
        <v>50.535451593379705</v>
      </c>
      <c r="F53" s="714">
        <v>0.14205276229871999</v>
      </c>
      <c r="G53" s="715">
        <v>4.8390798865933098</v>
      </c>
    </row>
    <row r="54" spans="1:11" s="122" customFormat="1" ht="14.25" customHeight="1">
      <c r="A54" s="132" t="s">
        <v>2228</v>
      </c>
      <c r="B54" s="714"/>
      <c r="C54" s="714"/>
      <c r="D54" s="714"/>
      <c r="E54" s="714"/>
      <c r="F54" s="714"/>
      <c r="G54" s="715"/>
    </row>
    <row r="55" spans="1:11" s="126" customFormat="1" ht="14.25" customHeight="1">
      <c r="A55" s="108" t="s">
        <v>392</v>
      </c>
      <c r="B55" s="712">
        <f t="shared" ref="B55:G55" si="3">SUM(B57:B63)</f>
        <v>7.5669277696324578E-3</v>
      </c>
      <c r="C55" s="712">
        <f t="shared" si="3"/>
        <v>69.588178258432663</v>
      </c>
      <c r="D55" s="712">
        <f t="shared" si="3"/>
        <v>1.0094281644689698</v>
      </c>
      <c r="E55" s="712">
        <f t="shared" si="3"/>
        <v>106.05325966318554</v>
      </c>
      <c r="F55" s="712">
        <f t="shared" si="3"/>
        <v>300.58256944929195</v>
      </c>
      <c r="G55" s="713">
        <f t="shared" si="3"/>
        <v>50.640161122177886</v>
      </c>
      <c r="H55" s="31"/>
      <c r="I55" s="31"/>
      <c r="J55" s="31"/>
      <c r="K55" s="31"/>
    </row>
    <row r="56" spans="1:11" ht="14.25" customHeight="1">
      <c r="A56" s="1139" t="s">
        <v>50</v>
      </c>
      <c r="B56" s="712"/>
      <c r="C56" s="712"/>
      <c r="D56" s="712"/>
      <c r="E56" s="712"/>
      <c r="F56" s="712"/>
      <c r="G56" s="713"/>
    </row>
    <row r="57" spans="1:11" s="122" customFormat="1" ht="14.25" customHeight="1">
      <c r="A57" s="124" t="s">
        <v>869</v>
      </c>
      <c r="B57" s="716"/>
      <c r="C57" s="716"/>
      <c r="D57" s="691"/>
      <c r="E57" s="716"/>
      <c r="F57" s="691"/>
      <c r="G57" s="693"/>
      <c r="H57" s="31"/>
      <c r="I57" s="31"/>
      <c r="J57" s="31"/>
      <c r="K57" s="31"/>
    </row>
    <row r="58" spans="1:11" ht="14.25" customHeight="1">
      <c r="A58" s="135" t="s">
        <v>868</v>
      </c>
      <c r="B58" s="714"/>
      <c r="C58" s="714"/>
      <c r="D58" s="714"/>
      <c r="E58" s="714"/>
      <c r="F58" s="714"/>
      <c r="G58" s="715"/>
    </row>
    <row r="59" spans="1:11" s="122" customFormat="1" ht="14.25" customHeight="1">
      <c r="A59" s="125" t="s">
        <v>393</v>
      </c>
      <c r="B59" s="714">
        <v>0</v>
      </c>
      <c r="C59" s="714">
        <v>4.9256053224910357</v>
      </c>
      <c r="D59" s="714">
        <v>0</v>
      </c>
      <c r="E59" s="714">
        <v>99.576108725650016</v>
      </c>
      <c r="F59" s="714">
        <v>137.25744446350464</v>
      </c>
      <c r="G59" s="715">
        <v>33.30682968005015</v>
      </c>
      <c r="H59" s="31"/>
      <c r="I59" s="31"/>
      <c r="J59" s="31"/>
      <c r="K59" s="31"/>
    </row>
    <row r="60" spans="1:11" ht="14.25" customHeight="1">
      <c r="A60" s="1116" t="s">
        <v>394</v>
      </c>
      <c r="B60" s="714"/>
      <c r="C60" s="714"/>
      <c r="D60" s="714"/>
      <c r="E60" s="714"/>
      <c r="F60" s="714"/>
      <c r="G60" s="715"/>
    </row>
    <row r="61" spans="1:11" s="122" customFormat="1" ht="14.25" customHeight="1">
      <c r="A61" s="125" t="s">
        <v>1173</v>
      </c>
      <c r="B61" s="714">
        <v>0</v>
      </c>
      <c r="C61" s="714">
        <v>64.627765068201313</v>
      </c>
      <c r="D61" s="714">
        <v>0</v>
      </c>
      <c r="E61" s="714">
        <v>6.4695840097658941</v>
      </c>
      <c r="F61" s="714">
        <v>163.28880373249308</v>
      </c>
      <c r="G61" s="715">
        <v>17.245555080000003</v>
      </c>
      <c r="H61" s="31"/>
      <c r="I61" s="31"/>
      <c r="J61" s="31"/>
      <c r="K61" s="31"/>
    </row>
    <row r="62" spans="1:11" ht="14.25" customHeight="1">
      <c r="A62" s="1116" t="s">
        <v>1174</v>
      </c>
      <c r="B62" s="714"/>
      <c r="C62" s="714"/>
      <c r="D62" s="714"/>
      <c r="E62" s="714"/>
      <c r="F62" s="714"/>
      <c r="G62" s="715"/>
    </row>
    <row r="63" spans="1:11" s="122" customFormat="1" ht="14.25" customHeight="1">
      <c r="A63" s="125" t="s">
        <v>1175</v>
      </c>
      <c r="B63" s="714">
        <v>7.5669277696324578E-3</v>
      </c>
      <c r="C63" s="714">
        <v>3.4807867740309306E-2</v>
      </c>
      <c r="D63" s="714">
        <v>1.0094281644689698</v>
      </c>
      <c r="E63" s="714">
        <v>7.5669277696324578E-3</v>
      </c>
      <c r="F63" s="714">
        <v>3.6321253294235793E-2</v>
      </c>
      <c r="G63" s="715">
        <v>8.7776362127736499E-2</v>
      </c>
    </row>
    <row r="64" spans="1:11" s="122" customFormat="1" ht="14.25" customHeight="1">
      <c r="A64" s="1116" t="s">
        <v>1176</v>
      </c>
      <c r="B64" s="714"/>
      <c r="C64" s="714"/>
      <c r="D64" s="714"/>
      <c r="E64" s="714"/>
      <c r="F64" s="714"/>
      <c r="G64" s="715"/>
    </row>
    <row r="65" spans="1:11" s="118" customFormat="1" ht="14.25" customHeight="1">
      <c r="A65" s="108" t="s">
        <v>390</v>
      </c>
      <c r="B65" s="712">
        <f>SUM(B67:B74)</f>
        <v>9.5983655026447345E-2</v>
      </c>
      <c r="C65" s="712">
        <f>SUM(C67:C74)</f>
        <v>1.8898169846239801</v>
      </c>
      <c r="D65" s="712">
        <f>SUM(D67:D74)</f>
        <v>19.314423933228341</v>
      </c>
      <c r="E65" s="712">
        <f>SUM(E67:E74)</f>
        <v>6.333376630038142</v>
      </c>
      <c r="F65" s="712">
        <f>SUM(F67:F74)</f>
        <v>0.91285639767941451</v>
      </c>
      <c r="G65" s="713">
        <f>SUM(G67:G75)</f>
        <v>4.5177004158519107</v>
      </c>
      <c r="H65" s="31"/>
      <c r="I65" s="31"/>
      <c r="J65" s="31"/>
      <c r="K65" s="31"/>
    </row>
    <row r="66" spans="1:11" ht="14.25" customHeight="1">
      <c r="A66" s="1139" t="s">
        <v>391</v>
      </c>
      <c r="B66" s="714"/>
      <c r="C66" s="714"/>
      <c r="D66" s="714"/>
      <c r="E66" s="714"/>
      <c r="F66" s="714"/>
      <c r="G66" s="715"/>
    </row>
    <row r="67" spans="1:11" s="122" customFormat="1" ht="14.25" customHeight="1">
      <c r="A67" s="124" t="s">
        <v>867</v>
      </c>
      <c r="B67" s="714"/>
      <c r="C67" s="714"/>
      <c r="D67" s="714"/>
      <c r="E67" s="714"/>
      <c r="F67" s="714"/>
      <c r="G67" s="715"/>
      <c r="H67" s="31"/>
      <c r="I67" s="31"/>
      <c r="J67" s="31"/>
      <c r="K67" s="31"/>
    </row>
    <row r="68" spans="1:11" ht="14.25" customHeight="1">
      <c r="A68" s="135" t="s">
        <v>868</v>
      </c>
      <c r="B68" s="717"/>
      <c r="C68" s="717"/>
      <c r="D68" s="717"/>
      <c r="E68" s="717"/>
      <c r="F68" s="717"/>
      <c r="G68" s="717"/>
    </row>
    <row r="69" spans="1:11" ht="14.25" customHeight="1">
      <c r="A69" s="125" t="s">
        <v>1177</v>
      </c>
      <c r="B69" s="714">
        <v>0</v>
      </c>
      <c r="C69" s="714">
        <v>0</v>
      </c>
      <c r="D69" s="714">
        <v>0</v>
      </c>
      <c r="E69" s="714">
        <v>3.9068666319010448</v>
      </c>
      <c r="F69" s="714">
        <v>0</v>
      </c>
      <c r="G69" s="715">
        <v>2.5194461182700002E-2</v>
      </c>
    </row>
    <row r="70" spans="1:11" ht="14.25" customHeight="1">
      <c r="A70" s="1116" t="s">
        <v>1187</v>
      </c>
      <c r="B70" s="714"/>
      <c r="C70" s="714"/>
      <c r="D70" s="714"/>
      <c r="E70" s="714"/>
      <c r="F70" s="714"/>
      <c r="G70" s="715"/>
    </row>
    <row r="71" spans="1:11" ht="14.25" customHeight="1">
      <c r="A71" s="125" t="s">
        <v>1178</v>
      </c>
      <c r="B71" s="718">
        <v>9.5983655026447345E-2</v>
      </c>
      <c r="C71" s="718">
        <v>1.8898169846239801</v>
      </c>
      <c r="D71" s="718">
        <v>19.314423933228341</v>
      </c>
      <c r="E71" s="718">
        <v>2.3954531131370977</v>
      </c>
      <c r="F71" s="718">
        <v>4.5949503839999995E-4</v>
      </c>
      <c r="G71" s="718">
        <v>1.4067847306692109</v>
      </c>
    </row>
    <row r="72" spans="1:11" ht="14.25" customHeight="1">
      <c r="A72" s="1116" t="s">
        <v>584</v>
      </c>
      <c r="B72" s="714"/>
      <c r="C72" s="714"/>
      <c r="D72" s="714"/>
      <c r="E72" s="714"/>
      <c r="F72" s="714"/>
      <c r="G72" s="715"/>
    </row>
    <row r="73" spans="1:11" ht="14.25" customHeight="1">
      <c r="A73" s="125" t="s">
        <v>1179</v>
      </c>
      <c r="B73" s="714">
        <v>0</v>
      </c>
      <c r="C73" s="714">
        <v>0</v>
      </c>
      <c r="D73" s="714">
        <v>0</v>
      </c>
      <c r="E73" s="714">
        <v>3.1056884999999999E-2</v>
      </c>
      <c r="F73" s="714">
        <v>0.91239690264101447</v>
      </c>
      <c r="G73" s="715">
        <v>0</v>
      </c>
    </row>
    <row r="74" spans="1:11" ht="14.25" customHeight="1">
      <c r="A74" s="1116" t="s">
        <v>1180</v>
      </c>
      <c r="B74" s="717"/>
      <c r="C74" s="717"/>
      <c r="D74" s="717"/>
      <c r="E74" s="717"/>
      <c r="F74" s="717"/>
      <c r="G74" s="717"/>
    </row>
    <row r="75" spans="1:11" s="122" customFormat="1" ht="14.25" customHeight="1">
      <c r="A75" s="67" t="s">
        <v>2268</v>
      </c>
      <c r="B75" s="714">
        <v>0</v>
      </c>
      <c r="C75" s="714">
        <v>0</v>
      </c>
      <c r="D75" s="714">
        <v>0</v>
      </c>
      <c r="E75" s="714">
        <v>0</v>
      </c>
      <c r="F75" s="714">
        <v>0</v>
      </c>
      <c r="G75" s="715">
        <v>3.0857212239999998</v>
      </c>
      <c r="H75" s="31"/>
      <c r="I75" s="31"/>
      <c r="J75" s="31"/>
      <c r="K75" s="31"/>
    </row>
    <row r="76" spans="1:11" ht="14.25" customHeight="1">
      <c r="A76" s="1116" t="s">
        <v>2264</v>
      </c>
      <c r="B76" s="714"/>
      <c r="C76" s="714"/>
      <c r="D76" s="714"/>
      <c r="E76" s="714"/>
      <c r="F76" s="714"/>
      <c r="G76" s="715"/>
    </row>
    <row r="77" spans="1:11" s="126" customFormat="1" ht="14.25" customHeight="1">
      <c r="A77" s="108" t="s">
        <v>1181</v>
      </c>
      <c r="B77" s="718">
        <v>0</v>
      </c>
      <c r="C77" s="718">
        <f>C81</f>
        <v>0.56890556003646731</v>
      </c>
      <c r="D77" s="718">
        <f>D81</f>
        <v>20.290964974634001</v>
      </c>
      <c r="E77" s="718">
        <v>278.58969554251996</v>
      </c>
      <c r="F77" s="718">
        <v>0</v>
      </c>
      <c r="G77" s="718">
        <f>G81</f>
        <v>0.89128537739046532</v>
      </c>
      <c r="H77" s="31"/>
      <c r="I77" s="31"/>
      <c r="J77" s="31"/>
      <c r="K77" s="31"/>
    </row>
    <row r="78" spans="1:11" ht="14.25" customHeight="1">
      <c r="A78" s="1139" t="s">
        <v>1182</v>
      </c>
      <c r="B78" s="714"/>
      <c r="C78" s="714"/>
      <c r="D78" s="714"/>
      <c r="E78" s="714"/>
      <c r="F78" s="714"/>
      <c r="G78" s="715"/>
    </row>
    <row r="79" spans="1:11" ht="14.25" customHeight="1">
      <c r="A79" s="124" t="s">
        <v>869</v>
      </c>
      <c r="B79" s="714"/>
      <c r="C79" s="714"/>
      <c r="D79" s="714"/>
      <c r="E79" s="714"/>
      <c r="F79" s="714"/>
      <c r="G79" s="715"/>
    </row>
    <row r="80" spans="1:11" ht="14.25" customHeight="1">
      <c r="A80" s="132" t="s">
        <v>871</v>
      </c>
      <c r="B80" s="717"/>
      <c r="C80" s="717"/>
      <c r="D80" s="717"/>
      <c r="E80" s="717"/>
      <c r="F80" s="717"/>
      <c r="G80" s="717"/>
    </row>
    <row r="81" spans="1:9" ht="14.25" customHeight="1">
      <c r="A81" s="125" t="s">
        <v>870</v>
      </c>
      <c r="B81" s="714">
        <v>0</v>
      </c>
      <c r="C81" s="714">
        <v>0.56890556003646731</v>
      </c>
      <c r="D81" s="714">
        <v>20.290964974634001</v>
      </c>
      <c r="E81" s="714">
        <v>4.7626666666666671E-2</v>
      </c>
      <c r="F81" s="714">
        <v>0</v>
      </c>
      <c r="G81" s="715">
        <v>0.89128537739046532</v>
      </c>
    </row>
    <row r="82" spans="1:9" ht="14.25" customHeight="1">
      <c r="A82" s="1116" t="s">
        <v>872</v>
      </c>
      <c r="B82" s="127"/>
      <c r="C82" s="127"/>
      <c r="D82" s="127"/>
      <c r="E82" s="127"/>
      <c r="F82" s="127"/>
      <c r="G82" s="127"/>
    </row>
    <row r="83" spans="1:9" ht="6" customHeight="1">
      <c r="A83" s="719"/>
      <c r="B83" s="127"/>
      <c r="C83" s="127"/>
      <c r="D83" s="127"/>
      <c r="E83" s="127"/>
      <c r="F83" s="127"/>
      <c r="G83" s="127"/>
    </row>
    <row r="84" spans="1:9" ht="39.75" customHeight="1">
      <c r="A84" s="927" t="s">
        <v>1245</v>
      </c>
      <c r="B84" s="927"/>
      <c r="C84" s="927"/>
      <c r="D84" s="927"/>
      <c r="E84" s="927"/>
      <c r="F84" s="927"/>
      <c r="G84" s="927"/>
      <c r="H84" s="128"/>
      <c r="I84" s="128"/>
    </row>
    <row r="85" spans="1:9" ht="25.5" customHeight="1">
      <c r="A85" s="927" t="s">
        <v>1183</v>
      </c>
      <c r="B85" s="927"/>
      <c r="C85" s="927"/>
      <c r="D85" s="927"/>
      <c r="E85" s="927"/>
      <c r="F85" s="927"/>
      <c r="G85" s="10"/>
      <c r="H85" s="10"/>
      <c r="I85" s="10"/>
    </row>
    <row r="86" spans="1:9" ht="28.5" customHeight="1">
      <c r="A86" s="953" t="s">
        <v>1188</v>
      </c>
      <c r="B86" s="953"/>
      <c r="C86" s="953"/>
      <c r="D86" s="953"/>
      <c r="E86" s="953"/>
      <c r="F86" s="953"/>
      <c r="G86" s="953"/>
      <c r="H86" s="129"/>
      <c r="I86" s="129"/>
    </row>
    <row r="87" spans="1:9" ht="25.5" customHeight="1">
      <c r="A87" s="953" t="s">
        <v>1184</v>
      </c>
      <c r="B87" s="953"/>
      <c r="C87" s="953"/>
      <c r="D87" s="953"/>
      <c r="E87" s="953"/>
      <c r="F87" s="953"/>
      <c r="G87" s="1138"/>
      <c r="H87" s="129"/>
      <c r="I87" s="129"/>
    </row>
  </sheetData>
  <customSheetViews>
    <customSheetView guid="{17A61E15-CB34-4E45-B54C-4890B27A542F}" showGridLines="0">
      <pane ySplit="6" topLeftCell="A61" activePane="bottomLeft" state="frozen"/>
      <selection pane="bottomLeft" activeCell="H22" sqref="H22"/>
      <pageMargins left="0.74803149606299213" right="0.74803149606299213" top="0.74803149606299213" bottom="0.51181102362204722" header="0.51181102362204722" footer="0.51181102362204722"/>
      <pageSetup paperSize="9" orientation="portrait" r:id="rId1"/>
      <headerFooter alignWithMargins="0"/>
    </customSheetView>
  </customSheetViews>
  <mergeCells count="6">
    <mergeCell ref="A87:F87"/>
    <mergeCell ref="A4:A5"/>
    <mergeCell ref="B5:G5"/>
    <mergeCell ref="A84:G84"/>
    <mergeCell ref="A86:G86"/>
    <mergeCell ref="A85:F85"/>
  </mergeCells>
  <phoneticPr fontId="6" type="noConversion"/>
  <hyperlinks>
    <hyperlink ref="I1" location="'Spis tablic_Contents'!A1" display="&lt; POWRÓT"/>
    <hyperlink ref="I2" location="'Spis tablic_Contents'!A1" display="&lt; BACK"/>
  </hyperlinks>
  <pageMargins left="0.74803149606299213" right="0.74803149606299213" top="0.74803149606299213" bottom="0.51181102362204722" header="0.51181102362204722" footer="0.51181102362204722"/>
  <pageSetup paperSize="9" scale="68" fitToHeight="0" orientation="portrait" r:id="rId2"/>
  <headerFooter alignWithMargins="0"/>
  <ignoredErrors>
    <ignoredError sqref="B64:G65" formulaRange="1"/>
    <ignoredError sqref="F6"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2"/>
  <sheetViews>
    <sheetView showGridLines="0" zoomScaleNormal="100" zoomScaleSheetLayoutView="90" workbookViewId="0">
      <selection activeCell="M38" sqref="M38"/>
    </sheetView>
  </sheetViews>
  <sheetFormatPr defaultColWidth="9.140625" defaultRowHeight="12"/>
  <cols>
    <col min="1" max="1" width="23.5703125" style="31" customWidth="1"/>
    <col min="2" max="10" width="10.28515625" style="31" customWidth="1"/>
    <col min="11" max="11" width="21" style="63" customWidth="1"/>
    <col min="12" max="12" width="9.5703125" style="31" bestFit="1" customWidth="1"/>
    <col min="13" max="13" width="9.28515625" style="31" bestFit="1" customWidth="1"/>
    <col min="14" max="16384" width="9.140625" style="31"/>
  </cols>
  <sheetData>
    <row r="1" spans="1:15" s="122" customFormat="1" ht="14.25" customHeight="1">
      <c r="A1" s="93" t="s">
        <v>1259</v>
      </c>
      <c r="B1" s="93"/>
      <c r="C1" s="93"/>
      <c r="D1" s="93"/>
      <c r="E1" s="93"/>
      <c r="F1" s="93"/>
      <c r="G1" s="93"/>
      <c r="H1" s="93"/>
      <c r="I1" s="93"/>
      <c r="J1" s="93"/>
      <c r="K1" s="1121"/>
      <c r="L1" s="93"/>
      <c r="M1" s="2" t="s">
        <v>502</v>
      </c>
      <c r="N1" s="1"/>
    </row>
    <row r="2" spans="1:15" ht="14.25" customHeight="1">
      <c r="A2" s="114" t="s">
        <v>1246</v>
      </c>
      <c r="B2" s="106"/>
      <c r="C2" s="106"/>
      <c r="D2" s="106"/>
      <c r="E2" s="106"/>
      <c r="F2" s="106"/>
      <c r="G2" s="106"/>
      <c r="H2" s="106"/>
      <c r="I2" s="106"/>
      <c r="J2" s="106"/>
      <c r="K2" s="1129"/>
      <c r="L2" s="1129"/>
      <c r="M2" s="65" t="s">
        <v>503</v>
      </c>
      <c r="N2" s="62"/>
    </row>
    <row r="3" spans="1:15" ht="5.0999999999999996" customHeight="1">
      <c r="A3" s="105"/>
      <c r="B3" s="106"/>
      <c r="C3" s="106"/>
      <c r="D3" s="106"/>
      <c r="E3" s="106"/>
      <c r="F3" s="106"/>
      <c r="G3" s="106"/>
      <c r="H3" s="106"/>
      <c r="I3" s="106"/>
      <c r="J3" s="106"/>
      <c r="K3" s="1129"/>
      <c r="L3" s="106"/>
      <c r="M3" s="106"/>
      <c r="N3" s="3"/>
      <c r="O3" s="1"/>
    </row>
    <row r="4" spans="1:15" s="122" customFormat="1" ht="29.25" customHeight="1">
      <c r="A4" s="959" t="s">
        <v>292</v>
      </c>
      <c r="B4" s="680">
        <v>1988</v>
      </c>
      <c r="C4" s="680">
        <v>1990</v>
      </c>
      <c r="D4" s="680">
        <v>1995</v>
      </c>
      <c r="E4" s="680">
        <v>2000</v>
      </c>
      <c r="F4" s="680">
        <v>2005</v>
      </c>
      <c r="G4" s="680">
        <v>2010</v>
      </c>
      <c r="H4" s="680">
        <v>2015</v>
      </c>
      <c r="I4" s="680">
        <v>2018</v>
      </c>
      <c r="J4" s="679">
        <v>2019</v>
      </c>
      <c r="K4" s="1130" t="s">
        <v>293</v>
      </c>
    </row>
    <row r="5" spans="1:15" ht="29.25" customHeight="1">
      <c r="A5" s="930"/>
      <c r="B5" s="924" t="s">
        <v>912</v>
      </c>
      <c r="C5" s="925"/>
      <c r="D5" s="925"/>
      <c r="E5" s="925"/>
      <c r="F5" s="925"/>
      <c r="G5" s="925"/>
      <c r="H5" s="925"/>
      <c r="I5" s="925"/>
      <c r="J5" s="926"/>
      <c r="K5" s="1131"/>
      <c r="L5" s="675"/>
    </row>
    <row r="6" spans="1:15" s="122" customFormat="1" ht="14.25" customHeight="1">
      <c r="A6" s="139" t="s">
        <v>2255</v>
      </c>
      <c r="B6" s="477">
        <v>472043.57613897295</v>
      </c>
      <c r="C6" s="477">
        <v>376807.79934776231</v>
      </c>
      <c r="D6" s="477">
        <v>362877.09065792378</v>
      </c>
      <c r="E6" s="477">
        <v>317691.56770412851</v>
      </c>
      <c r="F6" s="477">
        <v>323384.81907595717</v>
      </c>
      <c r="G6" s="477">
        <v>334887.52036241617</v>
      </c>
      <c r="H6" s="477">
        <v>313419.08341045916</v>
      </c>
      <c r="I6" s="477">
        <v>336992.31123560283</v>
      </c>
      <c r="J6" s="477">
        <v>319520.97460722405</v>
      </c>
      <c r="K6" s="1132" t="s">
        <v>2256</v>
      </c>
      <c r="M6" s="31"/>
    </row>
    <row r="7" spans="1:15" ht="14.25" customHeight="1">
      <c r="A7" s="111" t="s">
        <v>2257</v>
      </c>
      <c r="B7" s="23">
        <v>2940.6286391670296</v>
      </c>
      <c r="C7" s="23">
        <v>2704.2976158667498</v>
      </c>
      <c r="D7" s="23">
        <v>2309.9332143064639</v>
      </c>
      <c r="E7" s="23">
        <v>2093.923023032261</v>
      </c>
      <c r="F7" s="23">
        <v>2118.6063048829819</v>
      </c>
      <c r="G7" s="23">
        <v>2022.0074445122773</v>
      </c>
      <c r="H7" s="23">
        <v>1959.7883502288714</v>
      </c>
      <c r="I7" s="23">
        <v>1906.4383139150905</v>
      </c>
      <c r="J7" s="23">
        <v>1811.0519798110201</v>
      </c>
      <c r="K7" s="1133" t="s">
        <v>2258</v>
      </c>
      <c r="L7" s="122"/>
    </row>
    <row r="8" spans="1:15" s="122" customFormat="1" ht="14.25" customHeight="1">
      <c r="A8" s="111" t="s">
        <v>2259</v>
      </c>
      <c r="B8" s="23">
        <v>112.45638666405641</v>
      </c>
      <c r="C8" s="23">
        <v>105.05309459754464</v>
      </c>
      <c r="D8" s="23">
        <v>88.290542140076539</v>
      </c>
      <c r="E8" s="23">
        <v>84.861515099509518</v>
      </c>
      <c r="F8" s="23">
        <v>83.441550540699254</v>
      </c>
      <c r="G8" s="23">
        <v>73.750207927852159</v>
      </c>
      <c r="H8" s="23">
        <v>72.079989699614941</v>
      </c>
      <c r="I8" s="23">
        <v>78.107926151030455</v>
      </c>
      <c r="J8" s="23">
        <v>74.165118011774723</v>
      </c>
      <c r="K8" s="1133" t="s">
        <v>2260</v>
      </c>
      <c r="M8" s="31"/>
    </row>
    <row r="9" spans="1:15" ht="32.25" customHeight="1">
      <c r="A9" s="943" t="s">
        <v>2254</v>
      </c>
      <c r="B9" s="949"/>
      <c r="C9" s="949"/>
      <c r="D9" s="949"/>
      <c r="E9" s="949"/>
      <c r="F9" s="949"/>
      <c r="G9" s="949"/>
      <c r="H9" s="949"/>
      <c r="I9" s="949"/>
      <c r="J9" s="949"/>
      <c r="K9" s="948"/>
      <c r="L9" s="140"/>
      <c r="M9" s="140"/>
    </row>
    <row r="10" spans="1:15" s="122" customFormat="1" ht="14.25" customHeight="1">
      <c r="A10" s="434" t="s">
        <v>2261</v>
      </c>
      <c r="B10" s="478">
        <v>579218.55306043744</v>
      </c>
      <c r="C10" s="478">
        <v>475862.93172187934</v>
      </c>
      <c r="D10" s="478">
        <v>447309.06294191885</v>
      </c>
      <c r="E10" s="478">
        <v>396594.90600533225</v>
      </c>
      <c r="F10" s="478">
        <v>405225.24766690336</v>
      </c>
      <c r="G10" s="478">
        <v>413501.54693670431</v>
      </c>
      <c r="H10" s="478">
        <v>390815.88373489649</v>
      </c>
      <c r="I10" s="478">
        <v>411852.17402396159</v>
      </c>
      <c r="J10" s="478">
        <v>390744.66767831444</v>
      </c>
      <c r="K10" s="1134" t="s">
        <v>2262</v>
      </c>
      <c r="M10" s="31"/>
    </row>
    <row r="11" spans="1:15" ht="14.25" customHeight="1">
      <c r="A11" s="111" t="s">
        <v>2263</v>
      </c>
      <c r="B11" s="23">
        <v>472043.57613897295</v>
      </c>
      <c r="C11" s="23">
        <v>376807.79934776231</v>
      </c>
      <c r="D11" s="23">
        <v>362877.09065792378</v>
      </c>
      <c r="E11" s="23">
        <v>317691.56770412851</v>
      </c>
      <c r="F11" s="23">
        <v>323384.81907595717</v>
      </c>
      <c r="G11" s="23">
        <v>334887.52036241617</v>
      </c>
      <c r="H11" s="23">
        <v>313419.08341045916</v>
      </c>
      <c r="I11" s="23">
        <v>336992.31123560283</v>
      </c>
      <c r="J11" s="23">
        <v>319520.97460722405</v>
      </c>
      <c r="K11" s="1133" t="s">
        <v>2256</v>
      </c>
      <c r="L11" s="122"/>
    </row>
    <row r="12" spans="1:15" s="122" customFormat="1" ht="14.25" customHeight="1">
      <c r="A12" s="111" t="s">
        <v>2257</v>
      </c>
      <c r="B12" s="23">
        <v>73515.715979175744</v>
      </c>
      <c r="C12" s="23">
        <v>67607.440396668753</v>
      </c>
      <c r="D12" s="23">
        <v>57748.330357661602</v>
      </c>
      <c r="E12" s="23">
        <v>52348.075575806528</v>
      </c>
      <c r="F12" s="23">
        <v>52965.157622074548</v>
      </c>
      <c r="G12" s="23">
        <v>50550.186112806929</v>
      </c>
      <c r="H12" s="23">
        <v>48994.708755721789</v>
      </c>
      <c r="I12" s="23">
        <v>47660.95784787726</v>
      </c>
      <c r="J12" s="23">
        <v>45276.299495275503</v>
      </c>
      <c r="K12" s="1133" t="s">
        <v>2258</v>
      </c>
      <c r="M12" s="31"/>
    </row>
    <row r="13" spans="1:15" ht="14.25" customHeight="1">
      <c r="A13" s="111" t="s">
        <v>2259</v>
      </c>
      <c r="B13" s="23">
        <v>33512.00322588881</v>
      </c>
      <c r="C13" s="23">
        <v>31305.822190068302</v>
      </c>
      <c r="D13" s="23">
        <v>26310.581557742807</v>
      </c>
      <c r="E13" s="23">
        <v>25288.731499653837</v>
      </c>
      <c r="F13" s="23">
        <v>24865.582061128378</v>
      </c>
      <c r="G13" s="23">
        <v>21977.561962499945</v>
      </c>
      <c r="H13" s="23">
        <v>21479.836930485253</v>
      </c>
      <c r="I13" s="23">
        <v>23276.161993007077</v>
      </c>
      <c r="J13" s="23">
        <v>22101.205167508866</v>
      </c>
      <c r="K13" s="1133" t="s">
        <v>2260</v>
      </c>
      <c r="L13" s="122"/>
    </row>
    <row r="14" spans="1:15" s="122" customFormat="1" ht="14.25" customHeight="1">
      <c r="A14" s="111" t="s">
        <v>571</v>
      </c>
      <c r="B14" s="23"/>
      <c r="C14" s="23" t="s">
        <v>395</v>
      </c>
      <c r="D14" s="23" t="s">
        <v>395</v>
      </c>
      <c r="E14" s="23" t="s">
        <v>395</v>
      </c>
      <c r="F14" s="23" t="s">
        <v>395</v>
      </c>
      <c r="G14" s="23"/>
      <c r="H14" s="23"/>
      <c r="I14" s="23"/>
      <c r="J14" s="720"/>
      <c r="K14" s="1133" t="s">
        <v>572</v>
      </c>
    </row>
    <row r="15" spans="1:15" ht="14.25" customHeight="1">
      <c r="A15" s="123" t="s">
        <v>315</v>
      </c>
      <c r="B15" s="23" t="s">
        <v>573</v>
      </c>
      <c r="C15" s="23" t="s">
        <v>556</v>
      </c>
      <c r="D15" s="23">
        <v>171.96918704890999</v>
      </c>
      <c r="E15" s="23">
        <v>1066.7842592672259</v>
      </c>
      <c r="F15" s="23">
        <v>3795.4806960058663</v>
      </c>
      <c r="G15" s="23">
        <v>6033.8403608346889</v>
      </c>
      <c r="H15" s="23">
        <v>6832.0205784527752</v>
      </c>
      <c r="I15" s="23">
        <v>3804.0458030518425</v>
      </c>
      <c r="J15" s="23">
        <v>3744.6763711718768</v>
      </c>
      <c r="K15" s="104" t="s">
        <v>316</v>
      </c>
      <c r="L15" s="122"/>
    </row>
    <row r="16" spans="1:15" s="122" customFormat="1" ht="14.25" customHeight="1">
      <c r="A16" s="123" t="s">
        <v>317</v>
      </c>
      <c r="B16" s="23">
        <v>147.25771639999999</v>
      </c>
      <c r="C16" s="23">
        <v>141.86978737999999</v>
      </c>
      <c r="D16" s="23">
        <v>171.96936335999999</v>
      </c>
      <c r="E16" s="23">
        <v>176.68027556703751</v>
      </c>
      <c r="F16" s="23">
        <v>187.40703342314993</v>
      </c>
      <c r="G16" s="23">
        <v>17.069566535200149</v>
      </c>
      <c r="H16" s="23">
        <v>13.208105196325819</v>
      </c>
      <c r="I16" s="23">
        <v>11.32429919269984</v>
      </c>
      <c r="J16" s="23">
        <v>10.75808423306481</v>
      </c>
      <c r="K16" s="104" t="s">
        <v>318</v>
      </c>
      <c r="M16" s="31"/>
    </row>
    <row r="17" spans="1:13" ht="14.25" customHeight="1">
      <c r="A17" s="124" t="s">
        <v>1134</v>
      </c>
      <c r="B17" s="23" t="s">
        <v>573</v>
      </c>
      <c r="C17" s="23" t="s">
        <v>556</v>
      </c>
      <c r="D17" s="23">
        <v>29.121818181756002</v>
      </c>
      <c r="E17" s="23">
        <v>23.066690909159998</v>
      </c>
      <c r="F17" s="23">
        <v>26.801178314232001</v>
      </c>
      <c r="G17" s="23">
        <v>35.368571611379998</v>
      </c>
      <c r="H17" s="23">
        <v>77.025954581183996</v>
      </c>
      <c r="I17" s="23">
        <v>107.37284522988</v>
      </c>
      <c r="J17" s="23">
        <v>90.753952901100007</v>
      </c>
      <c r="K17" s="104" t="s">
        <v>2252</v>
      </c>
      <c r="L17" s="122"/>
    </row>
    <row r="18" spans="1:13" ht="14.25" customHeight="1">
      <c r="A18" s="124" t="s">
        <v>1135</v>
      </c>
      <c r="B18" s="23" t="s">
        <v>573</v>
      </c>
      <c r="C18" s="23" t="s">
        <v>556</v>
      </c>
      <c r="D18" s="23" t="s">
        <v>556</v>
      </c>
      <c r="E18" s="23" t="s">
        <v>556</v>
      </c>
      <c r="F18" s="23" t="s">
        <v>556</v>
      </c>
      <c r="G18" s="23" t="s">
        <v>556</v>
      </c>
      <c r="H18" s="23" t="s">
        <v>556</v>
      </c>
      <c r="I18" s="23" t="s">
        <v>556</v>
      </c>
      <c r="J18" s="23" t="s">
        <v>556</v>
      </c>
      <c r="K18" s="104" t="s">
        <v>2253</v>
      </c>
      <c r="L18" s="122"/>
    </row>
    <row r="19" spans="1:13" s="122" customFormat="1" ht="8.25" customHeight="1">
      <c r="A19" s="31"/>
      <c r="B19" s="31"/>
      <c r="C19" s="31"/>
      <c r="D19" s="31"/>
      <c r="E19" s="31"/>
      <c r="F19" s="31"/>
      <c r="G19" s="31"/>
      <c r="H19" s="31"/>
      <c r="I19" s="31"/>
      <c r="J19" s="31"/>
      <c r="K19" s="63"/>
      <c r="L19" s="31"/>
      <c r="M19" s="31"/>
    </row>
    <row r="20" spans="1:13" ht="27.75" customHeight="1">
      <c r="A20" s="927" t="s">
        <v>2250</v>
      </c>
      <c r="B20" s="927"/>
      <c r="C20" s="927"/>
      <c r="D20" s="927"/>
      <c r="E20" s="927"/>
      <c r="F20" s="927"/>
      <c r="G20" s="927"/>
      <c r="H20" s="927"/>
      <c r="I20" s="927"/>
      <c r="J20" s="927"/>
      <c r="K20" s="927"/>
      <c r="L20" s="902"/>
      <c r="M20" s="902"/>
    </row>
    <row r="21" spans="1:13" s="122" customFormat="1" ht="14.25" customHeight="1">
      <c r="A21" s="927" t="s">
        <v>739</v>
      </c>
      <c r="B21" s="927"/>
      <c r="C21" s="927"/>
      <c r="D21" s="927"/>
      <c r="E21" s="927"/>
      <c r="F21" s="927"/>
      <c r="G21" s="927"/>
      <c r="H21" s="927"/>
      <c r="I21" s="927"/>
      <c r="J21" s="927"/>
      <c r="K21" s="927"/>
      <c r="L21" s="927"/>
      <c r="M21" s="927"/>
    </row>
    <row r="22" spans="1:13" ht="32.25" customHeight="1">
      <c r="A22" s="953" t="s">
        <v>2251</v>
      </c>
      <c r="B22" s="953"/>
      <c r="C22" s="953"/>
      <c r="D22" s="953"/>
      <c r="E22" s="953"/>
      <c r="F22" s="953"/>
      <c r="G22" s="953"/>
      <c r="H22" s="953"/>
      <c r="I22" s="953"/>
      <c r="J22" s="953"/>
      <c r="K22" s="953"/>
      <c r="L22" s="907"/>
      <c r="M22" s="907"/>
    </row>
    <row r="23" spans="1:13" s="122" customFormat="1" ht="14.25" customHeight="1">
      <c r="A23" s="953" t="s">
        <v>923</v>
      </c>
      <c r="B23" s="953"/>
      <c r="C23" s="953"/>
      <c r="D23" s="953"/>
      <c r="E23" s="953"/>
      <c r="F23" s="953"/>
      <c r="G23" s="953"/>
      <c r="H23" s="953"/>
      <c r="I23" s="953"/>
      <c r="J23" s="953"/>
      <c r="K23" s="953"/>
      <c r="L23" s="953"/>
      <c r="M23" s="953"/>
    </row>
    <row r="24" spans="1:13">
      <c r="A24" s="140"/>
      <c r="B24" s="140"/>
      <c r="C24" s="140"/>
      <c r="D24" s="142"/>
      <c r="E24" s="142"/>
      <c r="F24" s="142"/>
      <c r="G24" s="142"/>
      <c r="H24" s="142"/>
      <c r="I24" s="142"/>
      <c r="J24" s="142"/>
      <c r="K24" s="1135"/>
    </row>
    <row r="25" spans="1:13">
      <c r="A25" s="143"/>
      <c r="B25" s="143"/>
      <c r="C25" s="143"/>
      <c r="D25" s="144"/>
      <c r="E25" s="144"/>
      <c r="F25" s="144"/>
      <c r="G25" s="144"/>
      <c r="H25" s="144"/>
      <c r="I25" s="144"/>
      <c r="J25" s="144"/>
      <c r="K25" s="1136"/>
    </row>
    <row r="26" spans="1:13">
      <c r="A26" s="6"/>
      <c r="B26" s="6"/>
      <c r="C26" s="6"/>
      <c r="D26" s="6"/>
      <c r="E26" s="6"/>
      <c r="F26" s="6"/>
      <c r="G26" s="6"/>
      <c r="H26" s="6"/>
      <c r="I26" s="6"/>
      <c r="J26" s="6"/>
      <c r="K26" s="1122"/>
    </row>
    <row r="27" spans="1:13">
      <c r="B27" s="6"/>
      <c r="C27" s="6"/>
      <c r="D27" s="6"/>
      <c r="E27" s="6"/>
      <c r="F27" s="6"/>
      <c r="G27" s="6"/>
      <c r="H27" s="6"/>
      <c r="I27" s="6"/>
      <c r="J27" s="6"/>
    </row>
    <row r="32" spans="1:13" s="122" customFormat="1">
      <c r="K32" s="1137"/>
    </row>
    <row r="34" spans="11:11" s="122" customFormat="1">
      <c r="K34" s="1137"/>
    </row>
    <row r="36" spans="11:11" s="122" customFormat="1">
      <c r="K36" s="1137"/>
    </row>
    <row r="38" spans="11:11" s="122" customFormat="1">
      <c r="K38" s="1137"/>
    </row>
    <row r="40" spans="11:11" s="122" customFormat="1">
      <c r="K40" s="1137"/>
    </row>
    <row r="42" spans="11:11" s="122" customFormat="1">
      <c r="K42" s="1137"/>
    </row>
    <row r="44" spans="11:11" s="122" customFormat="1">
      <c r="K44" s="1137"/>
    </row>
    <row r="45" spans="11:11" ht="22.5" customHeight="1"/>
    <row r="50" ht="22.5" customHeight="1"/>
    <row r="52" ht="22.5" customHeight="1"/>
  </sheetData>
  <mergeCells count="8">
    <mergeCell ref="A21:M21"/>
    <mergeCell ref="A22:K22"/>
    <mergeCell ref="A23:M23"/>
    <mergeCell ref="A4:A5"/>
    <mergeCell ref="K4:K5"/>
    <mergeCell ref="B5:J5"/>
    <mergeCell ref="A9:K9"/>
    <mergeCell ref="A20:K20"/>
  </mergeCells>
  <hyperlinks>
    <hyperlink ref="M1" location="'Spis tablic_Contents'!A1" display="&lt; POWRÓT"/>
    <hyperlink ref="M2" location="'Spis tablic_Contents'!A1" display="&lt; BACK"/>
  </hyperlinks>
  <pageMargins left="0.74803149606299213" right="0.78740157480314965" top="0.74803149606299213" bottom="0.19685039370078741" header="0.51181102362204722" footer="0.31496062992125984"/>
  <pageSetup paperSize="9" scale="84"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Dzial 4_Chapter 4_Zanieczyszczenie i ochrona powietrza.xlsx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082172C2-29A1-41D3-87DE-CCDF64B18D1B}"/>
</file>

<file path=customXml/itemProps2.xml><?xml version="1.0" encoding="utf-8"?>
<ds:datastoreItem xmlns:ds="http://schemas.openxmlformats.org/officeDocument/2006/customXml" ds:itemID="{F0A73B8C-CAF6-4120-BF25-5ADBA5694C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49</vt:i4>
      </vt:variant>
      <vt:variant>
        <vt:lpstr>Zakresy nazwane</vt:lpstr>
      </vt:variant>
      <vt:variant>
        <vt:i4>60</vt:i4>
      </vt:variant>
    </vt:vector>
  </HeadingPairs>
  <TitlesOfParts>
    <vt:vector size="109" baseType="lpstr">
      <vt:lpstr>Dział 4._Chapter 4.</vt:lpstr>
      <vt:lpstr>Spis tablic_Contents</vt:lpstr>
      <vt:lpstr>Tabl.1(117)</vt:lpstr>
      <vt:lpstr>Tabl.2(118)</vt:lpstr>
      <vt:lpstr>Tabl.3(119)</vt:lpstr>
      <vt:lpstr>Tabl.4(120)</vt:lpstr>
      <vt:lpstr>Tabl.5(121)</vt:lpstr>
      <vt:lpstr>Tabl.6(122)</vt:lpstr>
      <vt:lpstr>Tabl.7(123)</vt:lpstr>
      <vt:lpstr>Tabl.8(124)</vt:lpstr>
      <vt:lpstr>Tabl.9(125)</vt:lpstr>
      <vt:lpstr>Tabl.10(126)</vt:lpstr>
      <vt:lpstr>Tabl.11(127)</vt:lpstr>
      <vt:lpstr>Tabl.12(128)</vt:lpstr>
      <vt:lpstr>Tabl.13(129)</vt:lpstr>
      <vt:lpstr>Tabl.14(130)</vt:lpstr>
      <vt:lpstr>Tabl.15(131)</vt:lpstr>
      <vt:lpstr>Tabl.16(132)</vt:lpstr>
      <vt:lpstr>Tabl.17(133)</vt:lpstr>
      <vt:lpstr>Tabl.18(134)</vt:lpstr>
      <vt:lpstr>Tabl.19(135)</vt:lpstr>
      <vt:lpstr>Tabl.20(136)</vt:lpstr>
      <vt:lpstr>Tabl.21(137)</vt:lpstr>
      <vt:lpstr>Tabl.22(138)</vt:lpstr>
      <vt:lpstr>Tabl.23(139)</vt:lpstr>
      <vt:lpstr>Tabl.24(140)</vt:lpstr>
      <vt:lpstr>Tabl.25(141)</vt:lpstr>
      <vt:lpstr>Tabl.26(142)</vt:lpstr>
      <vt:lpstr>Tabl.27(143)</vt:lpstr>
      <vt:lpstr>Tabl.28(144)</vt:lpstr>
      <vt:lpstr>Tabl.29(145)</vt:lpstr>
      <vt:lpstr>Tabl.30(146)</vt:lpstr>
      <vt:lpstr>Tabl.31(147)</vt:lpstr>
      <vt:lpstr>Tabl.32(148)</vt:lpstr>
      <vt:lpstr>Tabl.33(149)</vt:lpstr>
      <vt:lpstr>Tabl.34(150)</vt:lpstr>
      <vt:lpstr>Tabl.35(151)</vt:lpstr>
      <vt:lpstr>Tabl. 36(152)</vt:lpstr>
      <vt:lpstr>Tabl.37(153)</vt:lpstr>
      <vt:lpstr>Tabl.38(154)</vt:lpstr>
      <vt:lpstr>Tabl.39(155)</vt:lpstr>
      <vt:lpstr>Tabl.40(156)</vt:lpstr>
      <vt:lpstr>Tabl.41(157)</vt:lpstr>
      <vt:lpstr>Tabl.42(158)</vt:lpstr>
      <vt:lpstr>Tabl.43(159)</vt:lpstr>
      <vt:lpstr>Tabl.44(160)</vt:lpstr>
      <vt:lpstr>Tabl.45(161)</vt:lpstr>
      <vt:lpstr>Tab. 46(162)</vt:lpstr>
      <vt:lpstr>Tabl.47(163)</vt:lpstr>
      <vt:lpstr>'Dział 4._Chapter 4.'!Obszar_wydruku</vt:lpstr>
      <vt:lpstr>'Spis tablic_Contents'!Obszar_wydruku</vt:lpstr>
      <vt:lpstr>'Tab. 46(162)'!Obszar_wydruku</vt:lpstr>
      <vt:lpstr>'Tabl. 36(152)'!Obszar_wydruku</vt:lpstr>
      <vt:lpstr>'Tabl.1(117)'!Obszar_wydruku</vt:lpstr>
      <vt:lpstr>'Tabl.10(126)'!Obszar_wydruku</vt:lpstr>
      <vt:lpstr>'Tabl.11(127)'!Obszar_wydruku</vt:lpstr>
      <vt:lpstr>'Tabl.12(128)'!Obszar_wydruku</vt:lpstr>
      <vt:lpstr>'Tabl.13(129)'!Obszar_wydruku</vt:lpstr>
      <vt:lpstr>'Tabl.14(130)'!Obszar_wydruku</vt:lpstr>
      <vt:lpstr>'Tabl.15(131)'!Obszar_wydruku</vt:lpstr>
      <vt:lpstr>'Tabl.16(132)'!Obszar_wydruku</vt:lpstr>
      <vt:lpstr>'Tabl.17(133)'!Obszar_wydruku</vt:lpstr>
      <vt:lpstr>'Tabl.18(134)'!Obszar_wydruku</vt:lpstr>
      <vt:lpstr>'Tabl.19(135)'!Obszar_wydruku</vt:lpstr>
      <vt:lpstr>'Tabl.2(118)'!Obszar_wydruku</vt:lpstr>
      <vt:lpstr>'Tabl.20(136)'!Obszar_wydruku</vt:lpstr>
      <vt:lpstr>'Tabl.21(137)'!Obszar_wydruku</vt:lpstr>
      <vt:lpstr>'Tabl.22(138)'!Obszar_wydruku</vt:lpstr>
      <vt:lpstr>'Tabl.23(139)'!Obszar_wydruku</vt:lpstr>
      <vt:lpstr>'Tabl.24(140)'!Obszar_wydruku</vt:lpstr>
      <vt:lpstr>'Tabl.25(141)'!Obszar_wydruku</vt:lpstr>
      <vt:lpstr>'Tabl.26(142)'!Obszar_wydruku</vt:lpstr>
      <vt:lpstr>'Tabl.27(143)'!Obszar_wydruku</vt:lpstr>
      <vt:lpstr>'Tabl.28(144)'!Obszar_wydruku</vt:lpstr>
      <vt:lpstr>'Tabl.29(145)'!Obszar_wydruku</vt:lpstr>
      <vt:lpstr>'Tabl.3(119)'!Obszar_wydruku</vt:lpstr>
      <vt:lpstr>'Tabl.30(146)'!Obszar_wydruku</vt:lpstr>
      <vt:lpstr>'Tabl.31(147)'!Obszar_wydruku</vt:lpstr>
      <vt:lpstr>'Tabl.32(148)'!Obszar_wydruku</vt:lpstr>
      <vt:lpstr>'Tabl.33(149)'!Obszar_wydruku</vt:lpstr>
      <vt:lpstr>'Tabl.34(150)'!Obszar_wydruku</vt:lpstr>
      <vt:lpstr>'Tabl.35(151)'!Obszar_wydruku</vt:lpstr>
      <vt:lpstr>'Tabl.37(153)'!Obszar_wydruku</vt:lpstr>
      <vt:lpstr>'Tabl.38(154)'!Obszar_wydruku</vt:lpstr>
      <vt:lpstr>'Tabl.39(155)'!Obszar_wydruku</vt:lpstr>
      <vt:lpstr>'Tabl.4(120)'!Obszar_wydruku</vt:lpstr>
      <vt:lpstr>'Tabl.40(156)'!Obszar_wydruku</vt:lpstr>
      <vt:lpstr>'Tabl.41(157)'!Obszar_wydruku</vt:lpstr>
      <vt:lpstr>'Tabl.42(158)'!Obszar_wydruku</vt:lpstr>
      <vt:lpstr>'Tabl.43(159)'!Obszar_wydruku</vt:lpstr>
      <vt:lpstr>'Tabl.44(160)'!Obszar_wydruku</vt:lpstr>
      <vt:lpstr>'Tabl.45(161)'!Obszar_wydruku</vt:lpstr>
      <vt:lpstr>'Tabl.47(163)'!Obszar_wydruku</vt:lpstr>
      <vt:lpstr>'Tabl.5(121)'!Obszar_wydruku</vt:lpstr>
      <vt:lpstr>'Tabl.6(122)'!Obszar_wydruku</vt:lpstr>
      <vt:lpstr>'Tabl.7(123)'!Obszar_wydruku</vt:lpstr>
      <vt:lpstr>'Tabl.8(124)'!Obszar_wydruku</vt:lpstr>
      <vt:lpstr>'Tabl.9(125)'!Obszar_wydruku</vt:lpstr>
      <vt:lpstr>'Tabl.17(133)'!Tytuły_wydruku</vt:lpstr>
      <vt:lpstr>'Tabl.19(135)'!Tytuły_wydruku</vt:lpstr>
      <vt:lpstr>'Tabl.20(136)'!Tytuły_wydruku</vt:lpstr>
      <vt:lpstr>'Tabl.23(139)'!Tytuły_wydruku</vt:lpstr>
      <vt:lpstr>'Tabl.24(140)'!Tytuły_wydruku</vt:lpstr>
      <vt:lpstr>'Tabl.25(141)'!Tytuły_wydruku</vt:lpstr>
      <vt:lpstr>'Tabl.26(142)'!Tytuły_wydruku</vt:lpstr>
      <vt:lpstr>'Tabl.27(143)'!Tytuły_wydruku</vt:lpstr>
      <vt:lpstr>'Tabl.28(144)'!Tytuły_wydruku</vt:lpstr>
      <vt:lpstr>'Tabl.29(145)'!Tytuły_wydruku</vt:lpstr>
      <vt:lpstr>'Tabl.30(146)'!Tytuły_wydruku</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BP-07</cp:lastModifiedBy>
  <cp:lastPrinted>2021-11-25T14:07:16Z</cp:lastPrinted>
  <dcterms:created xsi:type="dcterms:W3CDTF">2012-06-19T07:49:07Z</dcterms:created>
  <dcterms:modified xsi:type="dcterms:W3CDTF">2021-11-25T14:07:34Z</dcterms:modified>
</cp:coreProperties>
</file>