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4.xml" ContentType="application/vnd.openxmlformats-officedocument.spreadsheetml.worksheet+xml"/>
  <Override PartName="/xl/worksheets/sheet33.xml" ContentType="application/vnd.openxmlformats-officedocument.spreadsheetml.worksheet+xml"/>
  <Override PartName="/xl/worksheets/sheet32.xml" ContentType="application/vnd.openxmlformats-officedocument.spreadsheetml.worksheet+xml"/>
  <Override PartName="/xl/worksheets/sheet31.xml" ContentType="application/vnd.openxmlformats-officedocument.spreadsheetml.worksheet+xml"/>
  <Override PartName="/xl/worksheets/sheet30.xml" ContentType="application/vnd.openxmlformats-officedocument.spreadsheetml.worksheet+xml"/>
  <Override PartName="/xl/worksheets/sheet29.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worksheets/sheet49.xml" ContentType="application/vnd.openxmlformats-officedocument.spreadsheetml.worksheet+xml"/>
  <Override PartName="/xl/worksheets/sheet48.xml" ContentType="application/vnd.openxmlformats-officedocument.spreadsheetml.worksheet+xml"/>
  <Override PartName="/xl/worksheets/sheet47.xml" ContentType="application/vnd.openxmlformats-officedocument.spreadsheetml.worksheet+xml"/>
  <Override PartName="/xl/worksheets/sheet46.xml" ContentType="application/vnd.openxmlformats-officedocument.spreadsheetml.worksheet+xml"/>
  <Override PartName="/xl/worksheets/sheet45.xml" ContentType="application/vnd.openxmlformats-officedocument.spreadsheetml.worksheet+xml"/>
  <Override PartName="/xl/worksheets/sheet44.xml" ContentType="application/vnd.openxmlformats-officedocument.spreadsheetml.worksheet+xml"/>
  <Override PartName="/xl/worksheets/sheet43.xml" ContentType="application/vnd.openxmlformats-officedocument.spreadsheetml.worksheet+xml"/>
  <Override PartName="/xl/worksheets/sheet42.xml" ContentType="application/vnd.openxmlformats-officedocument.spreadsheetml.worksheet+xml"/>
  <Override PartName="/xl/sharedStrings.xml" ContentType="application/vnd.openxmlformats-officedocument.spreadsheetml.sharedStrings+xml"/>
  <Override PartName="/xl/worksheets/sheet28.xml" ContentType="application/vnd.openxmlformats-officedocument.spreadsheetml.worksheet+xml"/>
  <Override PartName="/xl/worksheets/sheet26.xml" ContentType="application/vnd.openxmlformats-officedocument.spreadsheetml.worksheet+xml"/>
  <Override PartName="/xl/worksheets/sheet13.xml" ContentType="application/vnd.openxmlformats-officedocument.spreadsheetml.worksheet+xml"/>
  <Override PartName="/xl/worksheets/sheet12.xml" ContentType="application/vnd.openxmlformats-officedocument.spreadsheetml.worksheet+xml"/>
  <Override PartName="/xl/worksheets/sheet11.xml" ContentType="application/vnd.openxmlformats-officedocument.spreadsheetml.worksheet+xml"/>
  <Override PartName="/xl/worksheets/sheet10.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5.xml" ContentType="application/vnd.openxmlformats-officedocument.spreadsheetml.worksheet+xml"/>
  <Override PartName="/xl/worksheets/sheet24.xml" ContentType="application/vnd.openxmlformats-officedocument.spreadsheetml.worksheet+xml"/>
  <Override PartName="/xl/worksheets/sheet23.xml" ContentType="application/vnd.openxmlformats-officedocument.spreadsheetml.worksheet+xml"/>
  <Override PartName="/xl/worksheets/sheet22.xml" ContentType="application/vnd.openxmlformats-officedocument.spreadsheetml.worksheet+xml"/>
  <Override PartName="/xl/worksheets/sheet21.xml" ContentType="application/vnd.openxmlformats-officedocument.spreadsheetml.worksheet+xml"/>
  <Override PartName="/xl/worksheets/sheet20.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7.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mfgus01a\D19b\W5\2020_PUBLIKACJA OCHRONA SRODOWISKA\EXCELE WERSJA DLA DK OSTATECZNA\"/>
    </mc:Choice>
  </mc:AlternateContent>
  <bookViews>
    <workbookView xWindow="0" yWindow="0" windowWidth="19200" windowHeight="11592" tabRatio="896"/>
  </bookViews>
  <sheets>
    <sheet name="Dział 4._Chapter 4." sheetId="68" r:id="rId1"/>
    <sheet name="Spis tablic_Contents" sheetId="67" r:id="rId2"/>
    <sheet name="Tabl.1(117)" sheetId="54" r:id="rId3"/>
    <sheet name="Tabl.2(118)" sheetId="76" r:id="rId4"/>
    <sheet name="Tabl.3(119)" sheetId="65" r:id="rId5"/>
    <sheet name="Tabl.4(120)" sheetId="1" r:id="rId6"/>
    <sheet name="Tabl.5(121)" sheetId="66" r:id="rId7"/>
    <sheet name="Tabl.6(122)" sheetId="3" r:id="rId8"/>
    <sheet name="Tabl.7(123)" sheetId="69" r:id="rId9"/>
    <sheet name="Tabl.8(124)" sheetId="78" r:id="rId10"/>
    <sheet name="Tabl.9(125)" sheetId="5" r:id="rId11"/>
    <sheet name="Tabl.10(126)" sheetId="8" r:id="rId12"/>
    <sheet name="Tabl.11(127)" sheetId="6" r:id="rId13"/>
    <sheet name="Tabl.12(128)" sheetId="7" r:id="rId14"/>
    <sheet name="Tabl.13(129)" sheetId="61" r:id="rId15"/>
    <sheet name="Tabl.14(130)" sheetId="62" r:id="rId16"/>
    <sheet name="Tabl.15(131)" sheetId="11" r:id="rId17"/>
    <sheet name="Tabl.16(132)" sheetId="12" r:id="rId18"/>
    <sheet name="Tabl.17(133)" sheetId="16" r:id="rId19"/>
    <sheet name="Tabl.18(134)" sheetId="25" r:id="rId20"/>
    <sheet name="Tabl.19(135)" sheetId="15" r:id="rId21"/>
    <sheet name="Tabl.20(136)" sheetId="14" r:id="rId22"/>
    <sheet name="Tabl.21(137)" sheetId="27" r:id="rId23"/>
    <sheet name="Tabl.22(138)" sheetId="28" r:id="rId24"/>
    <sheet name="Tabl.23(139)" sheetId="21" r:id="rId25"/>
    <sheet name="Tabl.24(140)" sheetId="18" r:id="rId26"/>
    <sheet name="Tabl.25(141)" sheetId="22" r:id="rId27"/>
    <sheet name="Tabl.26(142)" sheetId="24" r:id="rId28"/>
    <sheet name="Tabl.27(143)" sheetId="23" r:id="rId29"/>
    <sheet name="Tabl.28(144)" sheetId="20" r:id="rId30"/>
    <sheet name="Tabl.29(145)" sheetId="70" r:id="rId31"/>
    <sheet name="Tabl.30(146)" sheetId="71" r:id="rId32"/>
    <sheet name="Tabl.31(147)" sheetId="30" r:id="rId33"/>
    <sheet name="Tabl.32(148)" sheetId="31" r:id="rId34"/>
    <sheet name="Tabl.33(149)" sheetId="32" r:id="rId35"/>
    <sheet name="Tabl.34(150)" sheetId="33" r:id="rId36"/>
    <sheet name="Tabl.35(151)" sheetId="29" r:id="rId37"/>
    <sheet name="Tabl. 36(152)" sheetId="80" r:id="rId38"/>
    <sheet name="Tabl.37(153)" sheetId="34" r:id="rId39"/>
    <sheet name="Tabl.38(154)" sheetId="37" r:id="rId40"/>
    <sheet name="Tabl.39(155)" sheetId="40" r:id="rId41"/>
    <sheet name="Tabl.40(156)" sheetId="41" r:id="rId42"/>
    <sheet name="Tabl.41(157)" sheetId="43" r:id="rId43"/>
    <sheet name="Tabl.42(158)" sheetId="44" r:id="rId44"/>
    <sheet name="Tabl.43(159)" sheetId="48" r:id="rId45"/>
    <sheet name="Tabl.44(160)" sheetId="45" r:id="rId46"/>
    <sheet name="Tabl.45(161)" sheetId="79" r:id="rId47"/>
    <sheet name="Tab. 46(162)" sheetId="77" r:id="rId48"/>
    <sheet name="Tabl.47(163)" sheetId="60" r:id="rId49"/>
  </sheets>
  <definedNames>
    <definedName name="_xlnm._FilterDatabase" localSheetId="13" hidden="1">'Tabl.12(128)'!$A$4:$I$54</definedName>
    <definedName name="_xlnm._FilterDatabase" localSheetId="21" hidden="1">'Tabl.20(136)'!$A$5:$M$23</definedName>
    <definedName name="_xlnm._FilterDatabase" localSheetId="30" hidden="1">'Tabl.29(145)'!$B$1:$H$165</definedName>
    <definedName name="_xlnm._FilterDatabase" localSheetId="31" hidden="1">'Tabl.30(146)'!$A$1:$K$260</definedName>
    <definedName name="_xlnm._FilterDatabase" localSheetId="7" hidden="1">'Tabl.6(122)'!$A$4:$G$82</definedName>
    <definedName name="_xlnm.Print_Area" localSheetId="0">'Dział 4._Chapter 4.'!$A$1:$L$76</definedName>
    <definedName name="_xlnm.Print_Area" localSheetId="1">'Spis tablic_Contents'!$A$1:$L$119</definedName>
    <definedName name="_xlnm.Print_Area" localSheetId="47">'Tab. 46(162)'!$A$1:$I$31</definedName>
    <definedName name="_xlnm.Print_Area" localSheetId="2">'Tabl.1(117)'!$A$1:$L$17</definedName>
    <definedName name="_xlnm.Print_Area" localSheetId="11">'Tabl.10(126)'!$A$1:$K$31</definedName>
    <definedName name="_xlnm.Print_Area" localSheetId="12">'Tabl.11(127)'!$A$1:$J$18</definedName>
    <definedName name="_xlnm.Print_Area" localSheetId="13">'Tabl.12(128)'!$A$1:$K$69</definedName>
    <definedName name="_xlnm.Print_Area" localSheetId="14">'Tabl.13(129)'!$A$1:$J$25</definedName>
    <definedName name="_xlnm.Print_Area" localSheetId="15">'Tabl.14(130)'!$A$1:$K$28</definedName>
    <definedName name="_xlnm.Print_Area" localSheetId="16">'Tabl.15(131)'!$A$1:$J$19</definedName>
    <definedName name="_xlnm.Print_Area" localSheetId="17">'Tabl.16(132)'!$A$1:$L$28</definedName>
    <definedName name="_xlnm.Print_Area" localSheetId="18">'Tabl.17(133)'!$A$1:$N$59</definedName>
    <definedName name="_xlnm.Print_Area" localSheetId="19">'Tabl.18(134)'!$A$1:$I$37</definedName>
    <definedName name="_xlnm.Print_Area" localSheetId="20">'Tabl.19(135)'!$A$1:$I$14</definedName>
    <definedName name="_xlnm.Print_Area" localSheetId="3">'Tabl.2(118)'!$A$1:$L$19</definedName>
    <definedName name="_xlnm.Print_Area" localSheetId="21">'Tabl.20(136)'!$A$1:$O$26</definedName>
    <definedName name="_xlnm.Print_Area" localSheetId="22">'Tabl.21(137)'!$A$1:$M$27</definedName>
    <definedName name="_xlnm.Print_Area" localSheetId="23">'Tabl.22(138)'!$A$1:$P$49</definedName>
    <definedName name="_xlnm.Print_Area" localSheetId="24">'Tabl.23(139)'!$A$1:$M$25</definedName>
    <definedName name="_xlnm.Print_Area" localSheetId="25">'Tabl.24(140)'!$A$1:$L$25</definedName>
    <definedName name="_xlnm.Print_Area" localSheetId="26">'Tabl.25(141)'!$A$1:$N$25</definedName>
    <definedName name="_xlnm.Print_Area" localSheetId="27">'Tabl.26(142)'!$A$1:$L$28</definedName>
    <definedName name="_xlnm.Print_Area" localSheetId="28">'Tabl.27(143)'!$A$1:$N$24</definedName>
    <definedName name="_xlnm.Print_Area" localSheetId="29">'Tabl.28(144)'!$A$1:$F$77</definedName>
    <definedName name="_xlnm.Print_Area" localSheetId="30">'Tabl.29(145)'!$A$1:$J$165</definedName>
    <definedName name="_xlnm.Print_Area" localSheetId="4">'Tabl.3(119)'!$A$1:$L$17</definedName>
    <definedName name="_xlnm.Print_Area" localSheetId="31">'Tabl.30(146)'!$A$1:$M$169</definedName>
    <definedName name="_xlnm.Print_Area" localSheetId="32">'Tabl.31(147)'!$A$1:$O$84</definedName>
    <definedName name="_xlnm.Print_Area" localSheetId="33">'Tabl.32(148)'!$A$1:$P$51</definedName>
    <definedName name="_xlnm.Print_Area" localSheetId="34">'Tabl.33(149)'!$A$1:$O$62</definedName>
    <definedName name="_xlnm.Print_Area" localSheetId="35">'Tabl.34(150)'!$A$1:$H$113</definedName>
    <definedName name="_xlnm.Print_Area" localSheetId="36">'Tabl.35(151)'!$A$1:$H$25</definedName>
    <definedName name="_xlnm.Print_Area" localSheetId="38">'Tabl.37(153)'!$A$1:$K$28</definedName>
    <definedName name="_xlnm.Print_Area" localSheetId="39">'Tabl.38(154)'!$A$1:$K$28</definedName>
    <definedName name="_xlnm.Print_Area" localSheetId="40">'Tabl.39(155)'!$A$1:$F$26</definedName>
    <definedName name="_xlnm.Print_Area" localSheetId="5">'Tabl.4(120)'!$A$1:$J$19</definedName>
    <definedName name="_xlnm.Print_Area" localSheetId="41">'Tabl.40(156)'!$A$1:$K$28</definedName>
    <definedName name="_xlnm.Print_Area" localSheetId="42">'Tabl.41(157)'!$A$1:$K$28</definedName>
    <definedName name="_xlnm.Print_Area" localSheetId="43">'Tabl.42(158)'!$A$1:$K$29</definedName>
    <definedName name="_xlnm.Print_Area" localSheetId="44">'Tabl.43(159)'!$A$1:$I$35</definedName>
    <definedName name="_xlnm.Print_Area" localSheetId="45">'Tabl.44(160)'!$A$1:$I$49</definedName>
    <definedName name="_xlnm.Print_Area" localSheetId="48">'Tabl.47(163)'!$A$1:$J$32</definedName>
    <definedName name="_xlnm.Print_Area" localSheetId="6">'Tabl.5(121)'!$A$1:$K$33</definedName>
    <definedName name="_xlnm.Print_Area" localSheetId="7">'Tabl.6(122)'!$A$1:$I$87</definedName>
    <definedName name="_xlnm.Print_Area" localSheetId="8">'Tabl.7(123)'!$A$1:$M$24</definedName>
    <definedName name="_xlnm.Print_Area" localSheetId="9">'Tabl.8(124)'!$A$1:$H$28</definedName>
    <definedName name="_xlnm.Print_Area" localSheetId="10">'Tabl.9(125)'!$A$1:$G$38</definedName>
    <definedName name="OLE_LINK1" localSheetId="48">'Tabl.47(163)'!#REF!</definedName>
    <definedName name="OLE_LINK3" localSheetId="48">'Tabl.47(163)'!#REF!</definedName>
    <definedName name="OLE_LINK5" localSheetId="48">'Tabl.47(163)'!#REF!</definedName>
    <definedName name="_xlnm.Print_Titles" localSheetId="18">'Tabl.17(133)'!$A:$C,'Tabl.17(133)'!$1:$5</definedName>
    <definedName name="_xlnm.Print_Titles" localSheetId="20">'Tabl.19(135)'!$A:$A,'Tabl.19(135)'!$1:$10</definedName>
    <definedName name="_xlnm.Print_Titles" localSheetId="21">'Tabl.20(136)'!$A:$A,'Tabl.20(136)'!$2:$5</definedName>
    <definedName name="_xlnm.Print_Titles" localSheetId="24">'Tabl.23(139)'!$A:$C</definedName>
    <definedName name="_xlnm.Print_Titles" localSheetId="25">'Tabl.24(140)'!$A:$C,'Tabl.24(140)'!$1:$5</definedName>
    <definedName name="_xlnm.Print_Titles" localSheetId="26">'Tabl.25(141)'!$A:$C,'Tabl.25(141)'!$1:$7</definedName>
    <definedName name="_xlnm.Print_Titles" localSheetId="27">'Tabl.26(142)'!$A:$A,'Tabl.26(142)'!$1:$8</definedName>
    <definedName name="_xlnm.Print_Titles" localSheetId="28">'Tabl.27(143)'!$A:$C,'Tabl.27(143)'!$2:$9</definedName>
    <definedName name="_xlnm.Print_Titles" localSheetId="29">'Tabl.28(144)'!$A:$C,'Tabl.28(144)'!$1:$5</definedName>
    <definedName name="_xlnm.Print_Titles" localSheetId="30">'Tabl.29(145)'!$A:$C,'Tabl.29(145)'!$2:$7</definedName>
    <definedName name="_xlnm.Print_Titles" localSheetId="31">'Tabl.30(146)'!$A:$C,'Tabl.30(146)'!$2:$9</definedName>
    <definedName name="Z_17A61E15_CB34_4E45_B54C_4890B27A542F_.wvu.PrintArea" localSheetId="2" hidden="1">'Tabl.1(117)'!$A$1:$I$50</definedName>
    <definedName name="Z_17A61E15_CB34_4E45_B54C_4890B27A542F_.wvu.PrintArea" localSheetId="3" hidden="1">'Tabl.2(118)'!$A$1:$I$20</definedName>
    <definedName name="Z_17A61E15_CB34_4E45_B54C_4890B27A542F_.wvu.PrintArea" localSheetId="4" hidden="1">'Tabl.3(119)'!$A$1:$J$16</definedName>
    <definedName name="Z_17A61E15_CB34_4E45_B54C_4890B27A542F_.wvu.PrintArea" localSheetId="5" hidden="1">'Tabl.4(120)'!$A$1:$G$20</definedName>
    <definedName name="Z_17A61E15_CB34_4E45_B54C_4890B27A542F_.wvu.PrintArea" localSheetId="6" hidden="1">'Tabl.5(121)'!$A$1:$G$27</definedName>
    <definedName name="Z_17A61E15_CB34_4E45_B54C_4890B27A542F_.wvu.PrintTitles" localSheetId="18" hidden="1">'Tabl.17(133)'!$A:$C,'Tabl.17(133)'!$1:$5</definedName>
    <definedName name="Z_17A61E15_CB34_4E45_B54C_4890B27A542F_.wvu.PrintTitles" localSheetId="20" hidden="1">'Tabl.19(135)'!$A:$A,'Tabl.19(135)'!$1:$10</definedName>
    <definedName name="Z_17A61E15_CB34_4E45_B54C_4890B27A542F_.wvu.PrintTitles" localSheetId="21" hidden="1">'Tabl.20(136)'!$A:$A,'Tabl.20(136)'!$2:$5</definedName>
    <definedName name="Z_17A61E15_CB34_4E45_B54C_4890B27A542F_.wvu.PrintTitles" localSheetId="24" hidden="1">'Tabl.23(139)'!$A:$C</definedName>
    <definedName name="Z_17A61E15_CB34_4E45_B54C_4890B27A542F_.wvu.PrintTitles" localSheetId="25" hidden="1">'Tabl.24(140)'!$A:$C,'Tabl.24(140)'!$1:$5</definedName>
    <definedName name="Z_17A61E15_CB34_4E45_B54C_4890B27A542F_.wvu.PrintTitles" localSheetId="26" hidden="1">'Tabl.25(141)'!$A:$C,'Tabl.25(141)'!$1:$7</definedName>
    <definedName name="Z_17A61E15_CB34_4E45_B54C_4890B27A542F_.wvu.PrintTitles" localSheetId="27" hidden="1">'Tabl.26(142)'!$A:$A,'Tabl.26(142)'!$1:$8</definedName>
    <definedName name="Z_17A61E15_CB34_4E45_B54C_4890B27A542F_.wvu.PrintTitles" localSheetId="28" hidden="1">'Tabl.27(143)'!$A:$C,'Tabl.27(143)'!$2:$9</definedName>
    <definedName name="Z_17A61E15_CB34_4E45_B54C_4890B27A542F_.wvu.PrintTitles" localSheetId="29" hidden="1">'Tabl.28(144)'!$A:$C,'Tabl.28(144)'!$1:$5</definedName>
    <definedName name="Z_17A61E15_CB34_4E45_B54C_4890B27A542F_.wvu.PrintTitles" localSheetId="30" hidden="1">'Tabl.29(145)'!$A:$C,'Tabl.29(145)'!$2:$7</definedName>
    <definedName name="Z_17A61E15_CB34_4E45_B54C_4890B27A542F_.wvu.PrintTitles" localSheetId="31" hidden="1">'Tabl.30(146)'!$A:$C,'Tabl.30(146)'!$2:$9</definedName>
  </definedNames>
  <calcPr calcId="152511"/>
  <customWorkbookViews>
    <customWorkbookView name="Małek Marcin - Widok osobisty" guid="{17A61E15-CB34-4E45-B54C-4890B27A542F}" mergeInterval="0" personalView="1" maximized="1" xWindow="1" yWindow="1" windowWidth="1020" windowHeight="549" tabRatio="698" activeSheetId="66" showComments="commIndAndComment"/>
  </customWorkbookViews>
</workbook>
</file>

<file path=xl/calcChain.xml><?xml version="1.0" encoding="utf-8"?>
<calcChain xmlns="http://schemas.openxmlformats.org/spreadsheetml/2006/main">
  <c r="H18" i="61" l="1"/>
  <c r="H14" i="61"/>
  <c r="G20" i="61"/>
  <c r="H20" i="61" s="1"/>
  <c r="G16" i="61"/>
  <c r="H16" i="61" s="1"/>
  <c r="G12" i="61"/>
  <c r="H12" i="61" s="1"/>
  <c r="G10" i="61"/>
  <c r="H10" i="61" s="1"/>
  <c r="G6" i="61"/>
  <c r="H6" i="61" s="1"/>
  <c r="I22" i="62"/>
  <c r="I20" i="62"/>
  <c r="I18" i="62"/>
  <c r="I16" i="62"/>
  <c r="I14" i="62"/>
  <c r="I12" i="62"/>
  <c r="I10" i="62"/>
  <c r="G22" i="62"/>
  <c r="G20" i="62"/>
  <c r="G18" i="62"/>
  <c r="G16" i="62"/>
  <c r="G14" i="62"/>
  <c r="G12" i="62"/>
  <c r="G10" i="62"/>
  <c r="E22" i="62"/>
  <c r="E20" i="62"/>
  <c r="E18" i="62"/>
  <c r="E16" i="62"/>
  <c r="E14" i="62"/>
  <c r="E12" i="62"/>
  <c r="E10" i="62"/>
  <c r="C22" i="62"/>
  <c r="C20" i="62"/>
  <c r="C18" i="62"/>
  <c r="C16" i="62"/>
  <c r="C14" i="62"/>
  <c r="C12" i="62"/>
  <c r="C10" i="62"/>
  <c r="F8" i="77" l="1"/>
  <c r="L48" i="16" l="1"/>
  <c r="K48" i="16"/>
  <c r="J48" i="16"/>
  <c r="I48" i="16"/>
  <c r="H48" i="16"/>
  <c r="G48" i="16"/>
  <c r="F48" i="16"/>
  <c r="E48" i="16"/>
  <c r="B48" i="16" s="1"/>
  <c r="D48" i="16"/>
  <c r="C48" i="16"/>
  <c r="L56" i="16"/>
  <c r="K56" i="16"/>
  <c r="J56" i="16"/>
  <c r="I56" i="16"/>
  <c r="H56" i="16"/>
  <c r="G56" i="16"/>
  <c r="F56" i="16"/>
  <c r="E56" i="16"/>
  <c r="D56" i="16"/>
  <c r="C56" i="16"/>
  <c r="G22" i="16"/>
  <c r="F22" i="16"/>
  <c r="E22" i="16"/>
  <c r="D22" i="16"/>
  <c r="C22" i="16"/>
  <c r="B22" i="16"/>
  <c r="L39" i="16"/>
  <c r="K39" i="16"/>
  <c r="J39" i="16"/>
  <c r="I39" i="16"/>
  <c r="H39" i="16"/>
  <c r="G39" i="16"/>
  <c r="B39" i="16" s="1"/>
  <c r="F39" i="16"/>
  <c r="E39" i="16"/>
  <c r="D39" i="16"/>
  <c r="C39" i="16"/>
  <c r="B38" i="16"/>
  <c r="C38" i="16"/>
  <c r="D38" i="16"/>
  <c r="E38" i="16"/>
  <c r="F38" i="16"/>
  <c r="G38" i="16"/>
  <c r="H38" i="16"/>
  <c r="I38" i="16"/>
  <c r="J38" i="16"/>
  <c r="K38" i="16"/>
  <c r="L38" i="16"/>
  <c r="G14" i="16"/>
  <c r="F14" i="16"/>
  <c r="E14" i="16"/>
  <c r="D14" i="16"/>
  <c r="D13" i="16"/>
  <c r="C14" i="16"/>
  <c r="B14" i="16"/>
  <c r="L31" i="16"/>
  <c r="K31" i="16"/>
  <c r="J31" i="16"/>
  <c r="I31" i="16"/>
  <c r="H31" i="16"/>
  <c r="G31" i="16"/>
  <c r="F31" i="16"/>
  <c r="E31" i="16"/>
  <c r="D31" i="16"/>
  <c r="C31" i="16"/>
  <c r="B56" i="16" l="1"/>
  <c r="I57" i="7"/>
  <c r="H57" i="7"/>
  <c r="G57" i="7"/>
  <c r="F57" i="7"/>
  <c r="E57" i="7"/>
  <c r="D57" i="7"/>
  <c r="C57" i="7"/>
  <c r="B57" i="7"/>
  <c r="I43" i="7"/>
  <c r="H43" i="7"/>
  <c r="G43" i="7"/>
  <c r="F43" i="7"/>
  <c r="E43" i="7"/>
  <c r="D43" i="7"/>
  <c r="C43" i="7"/>
  <c r="B43" i="7"/>
  <c r="I33" i="7"/>
  <c r="H33" i="7"/>
  <c r="G33" i="7"/>
  <c r="F33" i="7"/>
  <c r="E33" i="7"/>
  <c r="D33" i="7"/>
  <c r="C33" i="7"/>
  <c r="B33" i="7"/>
  <c r="I21" i="7"/>
  <c r="H21" i="7"/>
  <c r="G21" i="7"/>
  <c r="G6" i="7" s="1"/>
  <c r="F21" i="7"/>
  <c r="E21" i="7"/>
  <c r="D21" i="7"/>
  <c r="C21" i="7"/>
  <c r="B21" i="7"/>
  <c r="I9" i="7"/>
  <c r="H9" i="7"/>
  <c r="G9" i="7"/>
  <c r="F9" i="7"/>
  <c r="F6" i="7" s="1"/>
  <c r="E9" i="7"/>
  <c r="D9" i="7"/>
  <c r="C9" i="7"/>
  <c r="B9" i="7"/>
  <c r="B7" i="8"/>
  <c r="E21" i="8"/>
  <c r="C21" i="8"/>
  <c r="E19" i="8"/>
  <c r="E13" i="8"/>
  <c r="H7" i="8"/>
  <c r="I25" i="8" s="1"/>
  <c r="F7" i="8"/>
  <c r="G25" i="8" s="1"/>
  <c r="D7" i="8"/>
  <c r="E23" i="8" s="1"/>
  <c r="C23" i="8"/>
  <c r="H6" i="7" l="1"/>
  <c r="D6" i="7"/>
  <c r="B6" i="7"/>
  <c r="E6" i="7"/>
  <c r="C6" i="7"/>
  <c r="I6" i="7"/>
  <c r="I23" i="8"/>
  <c r="I17" i="8"/>
  <c r="I10" i="8"/>
  <c r="C15" i="8"/>
  <c r="E15" i="8"/>
  <c r="E25" i="8"/>
  <c r="G10" i="8"/>
  <c r="G17" i="8"/>
  <c r="G23" i="8"/>
  <c r="C13" i="8"/>
  <c r="G15" i="8"/>
  <c r="C19" i="8"/>
  <c r="G21" i="8"/>
  <c r="C25" i="8"/>
  <c r="I15" i="8"/>
  <c r="I21" i="8"/>
  <c r="C10" i="8"/>
  <c r="G13" i="8"/>
  <c r="C17" i="8"/>
  <c r="G19" i="8"/>
  <c r="E10" i="8"/>
  <c r="I13" i="8"/>
  <c r="E17" i="8"/>
  <c r="I19" i="8"/>
  <c r="C7" i="8" l="1"/>
  <c r="I7" i="8"/>
  <c r="E7" i="8"/>
  <c r="G7" i="8"/>
  <c r="G65" i="3" l="1"/>
  <c r="F65" i="3"/>
  <c r="E65" i="3"/>
  <c r="D65" i="3"/>
  <c r="C65" i="3"/>
  <c r="B65" i="3"/>
  <c r="G55" i="3"/>
  <c r="F55" i="3"/>
  <c r="E55" i="3"/>
  <c r="D55" i="3"/>
  <c r="C55" i="3"/>
  <c r="B55" i="3"/>
  <c r="G43" i="3"/>
  <c r="F43" i="3"/>
  <c r="E43" i="3"/>
  <c r="D43" i="3"/>
  <c r="C43" i="3"/>
  <c r="B43" i="3"/>
  <c r="G33" i="3"/>
  <c r="F33" i="3"/>
  <c r="E33" i="3"/>
  <c r="D33" i="3"/>
  <c r="C33" i="3"/>
  <c r="B33" i="3"/>
  <c r="G21" i="3"/>
  <c r="F21" i="3"/>
  <c r="E21" i="3"/>
  <c r="D21" i="3"/>
  <c r="C21" i="3"/>
  <c r="B21" i="3"/>
  <c r="G9" i="3"/>
  <c r="F9" i="3"/>
  <c r="E9" i="3"/>
  <c r="D9" i="3"/>
  <c r="C9" i="3"/>
  <c r="B9" i="3"/>
  <c r="G29" i="66"/>
  <c r="F29" i="66"/>
  <c r="E29" i="66"/>
  <c r="D29" i="66"/>
  <c r="C29" i="66"/>
  <c r="B29" i="66"/>
  <c r="G21" i="66"/>
  <c r="F21" i="66"/>
  <c r="E21" i="66"/>
  <c r="D21" i="66"/>
  <c r="C21" i="66"/>
  <c r="B21" i="66"/>
  <c r="G13" i="66"/>
  <c r="F13" i="66"/>
  <c r="E13" i="66"/>
  <c r="D13" i="66"/>
  <c r="C13" i="66"/>
  <c r="B13" i="66"/>
  <c r="G10" i="1"/>
  <c r="F10" i="1"/>
  <c r="E10" i="1"/>
  <c r="D10" i="1"/>
  <c r="C10" i="1"/>
  <c r="B10" i="1"/>
  <c r="E6" i="3" l="1"/>
  <c r="C6" i="3"/>
  <c r="D6" i="3"/>
  <c r="F6" i="3"/>
  <c r="G6" i="3"/>
  <c r="B6" i="3"/>
  <c r="B31" i="16" l="1"/>
  <c r="C21" i="16"/>
  <c r="I21" i="16"/>
  <c r="H21" i="16"/>
  <c r="G21" i="16"/>
  <c r="F21" i="16"/>
  <c r="E21" i="16"/>
  <c r="D21" i="16"/>
  <c r="B21" i="16"/>
  <c r="L55" i="16"/>
  <c r="K55" i="16"/>
  <c r="J55" i="16"/>
  <c r="I55" i="16"/>
  <c r="H55" i="16"/>
  <c r="G55" i="16"/>
  <c r="F55" i="16"/>
  <c r="E55" i="16"/>
  <c r="D55" i="16"/>
  <c r="C55" i="16"/>
  <c r="B55" i="16"/>
  <c r="L47" i="16"/>
  <c r="K47" i="16"/>
  <c r="J47" i="16"/>
  <c r="I47" i="16"/>
  <c r="H47" i="16"/>
  <c r="G47" i="16"/>
  <c r="F47" i="16"/>
  <c r="E47" i="16"/>
  <c r="D47" i="16"/>
  <c r="C47" i="16"/>
  <c r="B47" i="16"/>
  <c r="B30" i="16"/>
  <c r="C30" i="16"/>
  <c r="D30" i="16"/>
  <c r="E30" i="16"/>
  <c r="F30" i="16"/>
  <c r="G30" i="16"/>
  <c r="H30" i="16"/>
  <c r="I30" i="16"/>
  <c r="J30" i="16"/>
  <c r="K30" i="16"/>
  <c r="L30" i="16"/>
  <c r="B13" i="16"/>
  <c r="E13" i="16"/>
  <c r="F13" i="16"/>
  <c r="G13" i="16"/>
  <c r="H13" i="16"/>
  <c r="I13" i="16"/>
  <c r="C13" i="16"/>
</calcChain>
</file>

<file path=xl/sharedStrings.xml><?xml version="1.0" encoding="utf-8"?>
<sst xmlns="http://schemas.openxmlformats.org/spreadsheetml/2006/main" count="3432" uniqueCount="1737">
  <si>
    <t>51-99 m</t>
  </si>
  <si>
    <t>10.1</t>
  </si>
  <si>
    <t>10.3</t>
  </si>
  <si>
    <t>10.4</t>
  </si>
  <si>
    <t>10.5</t>
  </si>
  <si>
    <t>10.8</t>
  </si>
  <si>
    <t>11.0</t>
  </si>
  <si>
    <t>13.2</t>
  </si>
  <si>
    <t>15.1</t>
  </si>
  <si>
    <t>15.2</t>
  </si>
  <si>
    <t>16.2</t>
  </si>
  <si>
    <t>17.1</t>
  </si>
  <si>
    <t>17.2</t>
  </si>
  <si>
    <t>19.1</t>
  </si>
  <si>
    <t>19.2</t>
  </si>
  <si>
    <t xml:space="preserve">Dolnośląskie </t>
  </si>
  <si>
    <t xml:space="preserve">Kujawsko-pomorskie </t>
  </si>
  <si>
    <t xml:space="preserve">Lubelskie </t>
  </si>
  <si>
    <t xml:space="preserve">Lubuskie </t>
  </si>
  <si>
    <t xml:space="preserve">Łódzkie </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</si>
  <si>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</si>
  <si>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</si>
  <si>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</si>
  <si>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</si>
  <si>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</si>
  <si>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</si>
  <si>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</si>
  <si>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</si>
  <si>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 xml:space="preserve">Warmińsko-mazurskie </t>
  </si>
  <si>
    <t>Particulates from the combustion of fuel</t>
  </si>
  <si>
    <t>1,1,1-trichloroethane</t>
  </si>
  <si>
    <t>Hydrofluorocarbons</t>
  </si>
  <si>
    <t>Azoxy, nitric and nitroso nitrogen compounds</t>
  </si>
  <si>
    <t xml:space="preserve">Heterocyclic compounds </t>
  </si>
  <si>
    <t>Isocyclic compounds</t>
  </si>
  <si>
    <t>EQUIPMENT</t>
  </si>
  <si>
    <t>Cyclones</t>
  </si>
  <si>
    <t>Multicyclones</t>
  </si>
  <si>
    <t>Fabric filters</t>
  </si>
  <si>
    <t>Electrofilters</t>
  </si>
  <si>
    <t>Wet air cleaners</t>
  </si>
  <si>
    <t>URZĄDZENIA</t>
  </si>
  <si>
    <t>2000</t>
  </si>
  <si>
    <t>2005</t>
  </si>
  <si>
    <t>2010</t>
  </si>
  <si>
    <t>Kołobrzeg</t>
  </si>
  <si>
    <t xml:space="preserve">Przemysł chemiczny </t>
  </si>
  <si>
    <t>Chemical industry</t>
  </si>
  <si>
    <t xml:space="preserve">Produkcja metali </t>
  </si>
  <si>
    <t>Manufacture of metals</t>
  </si>
  <si>
    <t>Agriculture</t>
  </si>
  <si>
    <t xml:space="preserve">Fermentacja jelitowa </t>
  </si>
  <si>
    <t xml:space="preserve">Gleby rolne </t>
  </si>
  <si>
    <t>Land use, land use change and forestry</t>
  </si>
  <si>
    <t>Waste</t>
  </si>
  <si>
    <t xml:space="preserve">Składowanie odpadów stałych </t>
  </si>
  <si>
    <t xml:space="preserve">Gospodarka ściekami </t>
  </si>
  <si>
    <t xml:space="preserve">Spalanie odpadów </t>
  </si>
  <si>
    <t>of which: power industry</t>
  </si>
  <si>
    <t xml:space="preserve">Aglomeracja białostocka </t>
  </si>
  <si>
    <t xml:space="preserve">Aglomeracja bydgoska </t>
  </si>
  <si>
    <t xml:space="preserve">Aglomeracja górnośląska </t>
  </si>
  <si>
    <t>20.1</t>
  </si>
  <si>
    <t>20.2</t>
  </si>
  <si>
    <t>20.3</t>
  </si>
  <si>
    <t>20.4</t>
  </si>
  <si>
    <t>6 do 9 lat</t>
  </si>
  <si>
    <t>6 to 9 years</t>
  </si>
  <si>
    <t>10 do 15 lat</t>
  </si>
  <si>
    <t>10 to 15 years</t>
  </si>
  <si>
    <t xml:space="preserve">Combustion in energy production and transformation </t>
  </si>
  <si>
    <t>industries</t>
  </si>
  <si>
    <t xml:space="preserve">Aglomeracja krakowska </t>
  </si>
  <si>
    <t xml:space="preserve">Aglomeracja lubelska </t>
  </si>
  <si>
    <t xml:space="preserve">Aglomeracja łódzka </t>
  </si>
  <si>
    <t xml:space="preserve">Aglomeracja poznańska </t>
  </si>
  <si>
    <t xml:space="preserve">Aglomeracja rybnicko-jastrzębska </t>
  </si>
  <si>
    <t xml:space="preserve">Aglomeracja szczecińska </t>
  </si>
  <si>
    <t xml:space="preserve">Aglomeracja trójmiejska </t>
  </si>
  <si>
    <t xml:space="preserve">Aglomeracja warszawska </t>
  </si>
  <si>
    <t xml:space="preserve">Aglomeracja wrocławska </t>
  </si>
  <si>
    <t xml:space="preserve">Rzeszów </t>
  </si>
  <si>
    <t xml:space="preserve">Gorzów Wielkopolski </t>
  </si>
  <si>
    <t xml:space="preserve">Kielce </t>
  </si>
  <si>
    <t xml:space="preserve">Opole </t>
  </si>
  <si>
    <t xml:space="preserve">Toruń </t>
  </si>
  <si>
    <t>Ź r ó d ł o: dane Inspekcji Ochrony Środowiska.</t>
  </si>
  <si>
    <t>S o u r c e: data of the Inspection for Environmental Protection.</t>
  </si>
  <si>
    <t>Aglomeracja lubelska</t>
  </si>
  <si>
    <t xml:space="preserve">Gaz koksowniczy </t>
  </si>
  <si>
    <t xml:space="preserve">Gaz wielkopiecowy </t>
  </si>
  <si>
    <t xml:space="preserve">Oleje napędowe </t>
  </si>
  <si>
    <t>High-methane natural gas</t>
  </si>
  <si>
    <t>Nitrified natural gas</t>
  </si>
  <si>
    <t>Coke and semi-coke</t>
  </si>
  <si>
    <t>Coke oven gas</t>
  </si>
  <si>
    <t>Gas manufactured from coal</t>
  </si>
  <si>
    <t>Diesel oil</t>
  </si>
  <si>
    <t>Fuel oil (including gudron)</t>
  </si>
  <si>
    <t>24.5</t>
  </si>
  <si>
    <t>25.1</t>
  </si>
  <si>
    <t>25.2</t>
  </si>
  <si>
    <t>25.5</t>
  </si>
  <si>
    <t>25.7</t>
  </si>
  <si>
    <t>23.6</t>
  </si>
  <si>
    <t>24.1</t>
  </si>
  <si>
    <t>24.2</t>
  </si>
  <si>
    <t>24.3</t>
  </si>
  <si>
    <t>24.4</t>
  </si>
  <si>
    <t>Puszcza Borecka, Diabla Góra</t>
  </si>
  <si>
    <t>W tym:</t>
  </si>
  <si>
    <t>samochody osobowe</t>
  </si>
  <si>
    <t>passenger cars</t>
  </si>
  <si>
    <t>autobusy</t>
  </si>
  <si>
    <t>buses</t>
  </si>
  <si>
    <t>ciągniki rolnicze</t>
  </si>
  <si>
    <t>agricultural tractors</t>
  </si>
  <si>
    <t>3 do 5 lat</t>
  </si>
  <si>
    <t>3 to 5 years</t>
  </si>
  <si>
    <t>16 do 20 lat</t>
  </si>
  <si>
    <t>16 to 20 years</t>
  </si>
  <si>
    <t>21 do 30 lat</t>
  </si>
  <si>
    <t>21 to 30 years</t>
  </si>
  <si>
    <t>31 lat i starsze</t>
  </si>
  <si>
    <t>31 years and more</t>
  </si>
  <si>
    <t>Podtlenek azotu</t>
  </si>
  <si>
    <t>Nitrous oxide</t>
  </si>
  <si>
    <t xml:space="preserve">Carbon oxide </t>
  </si>
  <si>
    <t>Passenger cars</t>
  </si>
  <si>
    <t>Sektor usług</t>
  </si>
  <si>
    <t>Gospodarstwa domowe</t>
  </si>
  <si>
    <t>Rolnictwo, leśnictwo i inne</t>
  </si>
  <si>
    <t>Zużycie opon, hamulców i nawierzchni dróg</t>
  </si>
  <si>
    <t>Automobile tyre and brake wear and road abrasion</t>
  </si>
  <si>
    <t>-7</t>
  </si>
  <si>
    <t xml:space="preserve">1965 do 1963-1964 </t>
  </si>
  <si>
    <t>1965 to 1963-1964</t>
  </si>
  <si>
    <t xml:space="preserve">1970 do 1963-1969 </t>
  </si>
  <si>
    <t>1970 to 1963-1969</t>
  </si>
  <si>
    <t xml:space="preserve">1975 do 1963-1974 </t>
  </si>
  <si>
    <t>1975 to 1963-1974</t>
  </si>
  <si>
    <t xml:space="preserve">1980 do 1963-1979 </t>
  </si>
  <si>
    <t>1980 to 1963-1979</t>
  </si>
  <si>
    <t xml:space="preserve">1985 do 1963-1984 </t>
  </si>
  <si>
    <t>1985 to1963-1984</t>
  </si>
  <si>
    <t xml:space="preserve">1990 do 1963-1989 </t>
  </si>
  <si>
    <t>1990 to 1963-1989</t>
  </si>
  <si>
    <t xml:space="preserve">1995 do 1963-1994 </t>
  </si>
  <si>
    <t>1995 to 1963-1994</t>
  </si>
  <si>
    <t xml:space="preserve">2000 do 1963-1999 </t>
  </si>
  <si>
    <t>2000 to 1963-1999</t>
  </si>
  <si>
    <t xml:space="preserve">2005 do 1963-2004 </t>
  </si>
  <si>
    <t>2005 to 1963-2004</t>
  </si>
  <si>
    <t>2010 to 1963-2009</t>
  </si>
  <si>
    <t>2010 do 1963-2009</t>
  </si>
  <si>
    <t>Liczba dni objętych pomiarem</t>
  </si>
  <si>
    <t>Number of days included in the measurement</t>
  </si>
  <si>
    <t>Dawki promieniowania:</t>
  </si>
  <si>
    <t>Radiation dose:</t>
  </si>
  <si>
    <t>średnie dobowe</t>
  </si>
  <si>
    <t>one-day averages</t>
  </si>
  <si>
    <t>maksymalne dobowe</t>
  </si>
  <si>
    <t>one-day maximum</t>
  </si>
  <si>
    <t>minimalne dobowe</t>
  </si>
  <si>
    <t>one-day minimum</t>
  </si>
  <si>
    <t>miesięczne</t>
  </si>
  <si>
    <t>monthly</t>
  </si>
  <si>
    <t xml:space="preserve">Łeba </t>
  </si>
  <si>
    <t>Aldehydy pierścieniowe, aromatyczne i ich pochodne</t>
  </si>
  <si>
    <t>Alkohole pierścieniowe, aromatyczne i ich pochodne</t>
  </si>
  <si>
    <t>Kwasy nieorganiczne, ich sole i bezwodniki</t>
  </si>
  <si>
    <t>Oleje (mgła olejowa)</t>
  </si>
  <si>
    <t>Pyły krzemowe (powyżej 30% wolnej krzemionki)</t>
  </si>
  <si>
    <t>Związki azowe, azoksy, nitrowe i nitrozowe</t>
  </si>
  <si>
    <t>CO</t>
  </si>
  <si>
    <t>Pb</t>
  </si>
  <si>
    <t>Dwutlenek siarki</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</si>
  <si>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</si>
  <si>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</si>
  <si>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</si>
  <si>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</si>
  <si>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</si>
  <si>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</si>
  <si>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</si>
  <si>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</si>
  <si>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</si>
  <si>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</si>
  <si>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</si>
  <si>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</si>
  <si>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</si>
  <si>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</si>
  <si>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</si>
  <si>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</si>
  <si>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Cyklony</t>
  </si>
  <si>
    <t>Multicyklony</t>
  </si>
  <si>
    <t>Filtry tkanikowe</t>
  </si>
  <si>
    <t>Elektrofiltry</t>
  </si>
  <si>
    <t>Urządzenia mokre</t>
  </si>
  <si>
    <t xml:space="preserve">Wielkopolskie </t>
  </si>
  <si>
    <t xml:space="preserve">Zachodniopomorskie </t>
  </si>
  <si>
    <t>101-500</t>
  </si>
  <si>
    <t>26-100</t>
  </si>
  <si>
    <t>Konin</t>
  </si>
  <si>
    <t>Płock</t>
  </si>
  <si>
    <t>Kraków</t>
  </si>
  <si>
    <t>Poznań</t>
  </si>
  <si>
    <t>Katowice</t>
  </si>
  <si>
    <t>Szczecin</t>
  </si>
  <si>
    <t>Inowrocław</t>
  </si>
  <si>
    <t>Zielona Góra</t>
  </si>
  <si>
    <t>Rzeszów</t>
  </si>
  <si>
    <t>Olsztyn</t>
  </si>
  <si>
    <t>Kielce</t>
  </si>
  <si>
    <t>Wałbrzych</t>
  </si>
  <si>
    <t>Bielsko-Biała</t>
  </si>
  <si>
    <t>P O L S K A</t>
  </si>
  <si>
    <t/>
  </si>
  <si>
    <t>05.1</t>
  </si>
  <si>
    <t>05.2</t>
  </si>
  <si>
    <t>07.2</t>
  </si>
  <si>
    <t>08.1</t>
  </si>
  <si>
    <t>08.9</t>
  </si>
  <si>
    <t>RODZAJE SUBSTANCJI</t>
  </si>
  <si>
    <t>TYPES OF SUBSTANCES</t>
  </si>
  <si>
    <t xml:space="preserve">Halon-1211 </t>
  </si>
  <si>
    <t>Halocarbon-1211</t>
  </si>
  <si>
    <t xml:space="preserve">Halon-1301 </t>
  </si>
  <si>
    <t>Halocarbon-1301</t>
  </si>
  <si>
    <t xml:space="preserve">Halon-2402 </t>
  </si>
  <si>
    <t>Halocarbon-2402</t>
  </si>
  <si>
    <t xml:space="preserve">1,1,1-trichloroetan </t>
  </si>
  <si>
    <t>Polycyclic, aromatic alcohols and their derivatives</t>
  </si>
  <si>
    <t>Amines and their derivatives</t>
  </si>
  <si>
    <t>Asbestos</t>
  </si>
  <si>
    <t>Benzene</t>
  </si>
  <si>
    <t>Bezno(a)pyrene</t>
  </si>
  <si>
    <t>Vinyl chloride (in the gas chase)</t>
  </si>
  <si>
    <t>Carbon tetrachloride</t>
  </si>
  <si>
    <t>Carbon disulphide</t>
  </si>
  <si>
    <t>Carbon dioxide</t>
  </si>
  <si>
    <t>Ethers and their derivatives</t>
  </si>
  <si>
    <t>Halocarbons: 1211, 1301, 2402</t>
  </si>
  <si>
    <t>Sulfur hexafluoride</t>
  </si>
  <si>
    <t>Ketones and their derivatives</t>
  </si>
  <si>
    <t>Inorganic acids, their salts and anhydrides</t>
  </si>
  <si>
    <t>Methane</t>
  </si>
  <si>
    <t>Oils (oil fog)</t>
  </si>
  <si>
    <t>Organic derivatives of sulphur compounds</t>
  </si>
  <si>
    <t>Perfluorocarbones</t>
  </si>
  <si>
    <t>Non-metallic elements</t>
  </si>
  <si>
    <t>Polychlorinated biphenyls</t>
  </si>
  <si>
    <t>Silicate particulates (over 30% of free silica)</t>
  </si>
  <si>
    <t>Particulates of artificial fertilizers</t>
  </si>
  <si>
    <t>Polymer particulates</t>
  </si>
  <si>
    <t>Particulates of surface active agents</t>
  </si>
  <si>
    <t>Lignite particulates</t>
  </si>
  <si>
    <t>Carbon and graphite particulates and soot</t>
  </si>
  <si>
    <t>Pabianice</t>
  </si>
  <si>
    <t>Biała Podlaska</t>
  </si>
  <si>
    <t>Aldehydy alifatyczne i ich pochodne</t>
  </si>
  <si>
    <t>Alkohole alifatyczne i ich pochodne</t>
  </si>
  <si>
    <t>Aminy i ich pochodne</t>
  </si>
  <si>
    <t>Azbest</t>
  </si>
  <si>
    <t>Benzen</t>
  </si>
  <si>
    <t>Benzo(a)piren</t>
  </si>
  <si>
    <t>Dwusiarczek węgla</t>
  </si>
  <si>
    <t>Dwutlenek węgla</t>
  </si>
  <si>
    <t>Etery i ich pochodne</t>
  </si>
  <si>
    <t>Halony: 1211, 1301, 2402</t>
  </si>
  <si>
    <t>Heksafluorek siarki</t>
  </si>
  <si>
    <t>Ketony i ich pochodne</t>
  </si>
  <si>
    <t>Metan</t>
  </si>
  <si>
    <t>Organiczne pochodne związków siarki</t>
  </si>
  <si>
    <t>Perfluorowęglowodory</t>
  </si>
  <si>
    <t>Pierwiastki niemetaliczne</t>
  </si>
  <si>
    <t>Polichlorowane bifenyle</t>
  </si>
  <si>
    <t>Pyły nawozów sztucznych</t>
  </si>
  <si>
    <t>Pyły polimerów</t>
  </si>
  <si>
    <t>Pyły środków powierzchniowo czynnych</t>
  </si>
  <si>
    <t>Pyły węgla brunatnego</t>
  </si>
  <si>
    <t>Pyły ze spalania paliw</t>
  </si>
  <si>
    <t>Tlenek węgla</t>
  </si>
  <si>
    <t>Wodorofluorowęglowodory</t>
  </si>
  <si>
    <t>Związki heterocykliczne</t>
  </si>
  <si>
    <t>Związki izocykliczne</t>
  </si>
  <si>
    <t>Augustów</t>
  </si>
  <si>
    <t>Busko-Zdrój</t>
  </si>
  <si>
    <t>Ciechocinek</t>
  </si>
  <si>
    <t>Kamień Pomorski</t>
  </si>
  <si>
    <t>Kudowa-Zdrój</t>
  </si>
  <si>
    <t>Polanica-Zdrój</t>
  </si>
  <si>
    <t>Szczawno-Zdrój</t>
  </si>
  <si>
    <t>Ustka</t>
  </si>
  <si>
    <t>WYSZCZEGÓLNIENIE</t>
  </si>
  <si>
    <t>SPECIFICATION</t>
  </si>
  <si>
    <t xml:space="preserve">Dwutlenek siarki </t>
  </si>
  <si>
    <t>Sulphur dioxide</t>
  </si>
  <si>
    <t xml:space="preserve">Dwutlenek węgla </t>
  </si>
  <si>
    <t xml:space="preserve">Carbon dioxide </t>
  </si>
  <si>
    <t xml:space="preserve">Tlenek węgla </t>
  </si>
  <si>
    <t>Carbon oxide</t>
  </si>
  <si>
    <t xml:space="preserve">Niemetanowe lotne związki organiczne </t>
  </si>
  <si>
    <t>Volatile non-methane organic compounds</t>
  </si>
  <si>
    <t xml:space="preserve">źródła antropogeniczne </t>
  </si>
  <si>
    <t>anthropogenic sources</t>
  </si>
  <si>
    <t xml:space="preserve">przyroda </t>
  </si>
  <si>
    <t>nature</t>
  </si>
  <si>
    <t xml:space="preserve">Amoniak </t>
  </si>
  <si>
    <t>Ammonia</t>
  </si>
  <si>
    <t xml:space="preserve">Pyły </t>
  </si>
  <si>
    <t>Particulates</t>
  </si>
  <si>
    <t>Acrylonitrile (aerosol)</t>
  </si>
  <si>
    <t>Aliphatic aldehydes and their derivatives</t>
  </si>
  <si>
    <t>Polycyclic, aromatic aldehydes and their derivatives</t>
  </si>
  <si>
    <t>Aliphatic alcohols and their derivatives</t>
  </si>
  <si>
    <t>Solvent and other product use</t>
  </si>
  <si>
    <t xml:space="preserve">HFCs </t>
  </si>
  <si>
    <t>HFCs</t>
  </si>
  <si>
    <t xml:space="preserve">PFCs </t>
  </si>
  <si>
    <t>PFCs</t>
  </si>
  <si>
    <t>Total energy</t>
  </si>
  <si>
    <t xml:space="preserve">Spalanie paliw </t>
  </si>
  <si>
    <t>Combustion of fuels</t>
  </si>
  <si>
    <t xml:space="preserve">transport </t>
  </si>
  <si>
    <t xml:space="preserve">w tym: przemysł energetyczny </t>
  </si>
  <si>
    <t xml:space="preserve">Emisja lotna z paliw </t>
  </si>
  <si>
    <t>Volatile emission from fuels</t>
  </si>
  <si>
    <t xml:space="preserve">Produkty mineralne </t>
  </si>
  <si>
    <t>Mineral products</t>
  </si>
  <si>
    <t>38.2</t>
  </si>
  <si>
    <t xml:space="preserve">Arsen </t>
  </si>
  <si>
    <t>Arsenic</t>
  </si>
  <si>
    <t xml:space="preserve">Chrom </t>
  </si>
  <si>
    <t>Chromium</t>
  </si>
  <si>
    <t xml:space="preserve">Cynk </t>
  </si>
  <si>
    <t>Zinc</t>
  </si>
  <si>
    <t xml:space="preserve">Kadm </t>
  </si>
  <si>
    <t>Cadmium</t>
  </si>
  <si>
    <t xml:space="preserve">Miedź </t>
  </si>
  <si>
    <t>Copper</t>
  </si>
  <si>
    <t xml:space="preserve">Nikiel. </t>
  </si>
  <si>
    <t>Nickel</t>
  </si>
  <si>
    <t xml:space="preserve">Ołów </t>
  </si>
  <si>
    <t>Lead</t>
  </si>
  <si>
    <t xml:space="preserve">Rtęć </t>
  </si>
  <si>
    <t>Mercury</t>
  </si>
  <si>
    <t>TOTAL EMISSION OF HEAVY METALS</t>
  </si>
  <si>
    <t xml:space="preserve">Węgiel kamienny </t>
  </si>
  <si>
    <t xml:space="preserve">Węgiel brunatny </t>
  </si>
  <si>
    <t xml:space="preserve">Ropa  naftowa </t>
  </si>
  <si>
    <t xml:space="preserve">Gaz ziemny </t>
  </si>
  <si>
    <t xml:space="preserve">Torf i drewno opałowe </t>
  </si>
  <si>
    <t>Hard coal</t>
  </si>
  <si>
    <t>Lignite</t>
  </si>
  <si>
    <t>Crude oil</t>
  </si>
  <si>
    <t>Natural gas</t>
  </si>
  <si>
    <t xml:space="preserve">Ropa naftowa </t>
  </si>
  <si>
    <t xml:space="preserve">Gaz ziemny wysokometanowy </t>
  </si>
  <si>
    <t xml:space="preserve">Gaz ziemny zaazotowany </t>
  </si>
  <si>
    <t xml:space="preserve">Koks i półkoks </t>
  </si>
  <si>
    <t>O G Ó Ł E M</t>
  </si>
  <si>
    <t>20.5</t>
  </si>
  <si>
    <t>21.2</t>
  </si>
  <si>
    <t>22.1</t>
  </si>
  <si>
    <t>22.2</t>
  </si>
  <si>
    <t>23.1</t>
  </si>
  <si>
    <t>23.4</t>
  </si>
  <si>
    <t>23.5</t>
  </si>
  <si>
    <t>25.9</t>
  </si>
  <si>
    <t>27.1</t>
  </si>
  <si>
    <t>27.4</t>
  </si>
  <si>
    <t>28.2</t>
  </si>
  <si>
    <t>28.3</t>
  </si>
  <si>
    <t>28.9</t>
  </si>
  <si>
    <t>29.1</t>
  </si>
  <si>
    <t>30.1</t>
  </si>
  <si>
    <t>30.2</t>
  </si>
  <si>
    <t>31.0</t>
  </si>
  <si>
    <t>35.1</t>
  </si>
  <si>
    <t>35.3</t>
  </si>
  <si>
    <t>Rafinerie</t>
  </si>
  <si>
    <t>Refineries</t>
  </si>
  <si>
    <t>Commercial and institutional plants</t>
  </si>
  <si>
    <t>Households</t>
  </si>
  <si>
    <t>Agriculture, forestry, and other</t>
  </si>
  <si>
    <t>Procesy spalania w przemyśle</t>
  </si>
  <si>
    <t>Combustion in industry</t>
  </si>
  <si>
    <t>Transport drogowy</t>
  </si>
  <si>
    <t>Road transport</t>
  </si>
  <si>
    <t>transport</t>
  </si>
  <si>
    <t>Chlorowcopochodne węglowodorów: związki typu HCFC</t>
  </si>
  <si>
    <t>Zagospodarowanie odpadów</t>
  </si>
  <si>
    <t>Waste management</t>
  </si>
  <si>
    <t>Rolnictwo</t>
  </si>
  <si>
    <t>gospodarka odchodami</t>
  </si>
  <si>
    <t>manure management</t>
  </si>
  <si>
    <t xml:space="preserve"> </t>
  </si>
  <si>
    <t xml:space="preserve">Inne </t>
  </si>
  <si>
    <t>Other</t>
  </si>
  <si>
    <t>T O T A L</t>
  </si>
  <si>
    <t>Niemetanowe lotne związki organiczne</t>
  </si>
  <si>
    <t>Volatile nonmethane organic compounds</t>
  </si>
  <si>
    <t>Tlenki azotu</t>
  </si>
  <si>
    <t>Nitrogen oxides</t>
  </si>
  <si>
    <t>Ołów</t>
  </si>
  <si>
    <t>Zakłady emitujące zanieczyszczenia pyłowe ogółem</t>
  </si>
  <si>
    <t>Total plants emitting particulates pollutants</t>
  </si>
  <si>
    <t>posiadające urządzenia do redukcji zanieczyszczeń</t>
  </si>
  <si>
    <t>with pollutant reduction systems</t>
  </si>
  <si>
    <t>o stopniu redukcji wytworzonych zanieczyszczeń:</t>
  </si>
  <si>
    <t>with the degree of pollutant reduction of:</t>
  </si>
  <si>
    <t>10,0 % i mniej</t>
  </si>
  <si>
    <t>10.0 % and less</t>
  </si>
  <si>
    <t>90,1% i więcej</t>
  </si>
  <si>
    <t>90.1% and more</t>
  </si>
  <si>
    <t>nieposiadające urządzeń do redukcji zanieczyszczeń</t>
  </si>
  <si>
    <t>without pollutant reduction system</t>
  </si>
  <si>
    <t>Zakłady emitujące zanieczyszczenia gazowe ogółem</t>
  </si>
  <si>
    <t>Total plants emitting gaseous pollutants</t>
  </si>
  <si>
    <t xml:space="preserve">P O L S K A </t>
  </si>
  <si>
    <t xml:space="preserve">Czterochlorek węgla </t>
  </si>
  <si>
    <t xml:space="preserve">Substancje HCFCs ogółem </t>
  </si>
  <si>
    <t>Total HCFCs substances</t>
  </si>
  <si>
    <t xml:space="preserve">HCFC-123 </t>
  </si>
  <si>
    <t>HCFC-123</t>
  </si>
  <si>
    <t xml:space="preserve">HCFC-124 </t>
  </si>
  <si>
    <t>HCFC-124</t>
  </si>
  <si>
    <t xml:space="preserve">HCFC-141b </t>
  </si>
  <si>
    <t>HCFC-141b</t>
  </si>
  <si>
    <t xml:space="preserve">HCFC-142b </t>
  </si>
  <si>
    <t>HCFC-142b</t>
  </si>
  <si>
    <t xml:space="preserve">Bromometan </t>
  </si>
  <si>
    <t>Bromomethane</t>
  </si>
  <si>
    <t xml:space="preserve">Bromochlorometan </t>
  </si>
  <si>
    <t>Bromochloromethane</t>
  </si>
  <si>
    <t>I</t>
  </si>
  <si>
    <t>II</t>
  </si>
  <si>
    <t>III</t>
  </si>
  <si>
    <t>IV</t>
  </si>
  <si>
    <t>V</t>
  </si>
  <si>
    <t>VI</t>
  </si>
  <si>
    <t>VII</t>
  </si>
  <si>
    <t>VIII</t>
  </si>
  <si>
    <t>IX</t>
  </si>
  <si>
    <t>X</t>
  </si>
  <si>
    <t>XI</t>
  </si>
  <si>
    <t>XII</t>
  </si>
  <si>
    <t xml:space="preserve">1963 </t>
  </si>
  <si>
    <t xml:space="preserve">1965 </t>
  </si>
  <si>
    <t xml:space="preserve">1970 </t>
  </si>
  <si>
    <t xml:space="preserve">1975 </t>
  </si>
  <si>
    <t xml:space="preserve">1980 </t>
  </si>
  <si>
    <t xml:space="preserve">1985 </t>
  </si>
  <si>
    <t xml:space="preserve">1990 </t>
  </si>
  <si>
    <t xml:space="preserve">1995 </t>
  </si>
  <si>
    <t xml:space="preserve">2000 </t>
  </si>
  <si>
    <t xml:space="preserve">2005 </t>
  </si>
  <si>
    <t xml:space="preserve">2010 </t>
  </si>
  <si>
    <t xml:space="preserve">Styczeń </t>
  </si>
  <si>
    <t>a</t>
  </si>
  <si>
    <t>January</t>
  </si>
  <si>
    <t>b</t>
  </si>
  <si>
    <t>c</t>
  </si>
  <si>
    <t xml:space="preserve">Luty </t>
  </si>
  <si>
    <t>February</t>
  </si>
  <si>
    <t xml:space="preserve">Marzec </t>
  </si>
  <si>
    <t>March</t>
  </si>
  <si>
    <t xml:space="preserve">Kwiecień </t>
  </si>
  <si>
    <t>April</t>
  </si>
  <si>
    <t xml:space="preserve">Maj </t>
  </si>
  <si>
    <t>May</t>
  </si>
  <si>
    <t xml:space="preserve">Czerwiec </t>
  </si>
  <si>
    <t>June</t>
  </si>
  <si>
    <t xml:space="preserve">Lipiec </t>
  </si>
  <si>
    <t>July</t>
  </si>
  <si>
    <t xml:space="preserve">Sierpień </t>
  </si>
  <si>
    <t>August</t>
  </si>
  <si>
    <t xml:space="preserve">Wrzesień </t>
  </si>
  <si>
    <t>September</t>
  </si>
  <si>
    <t xml:space="preserve">Październik </t>
  </si>
  <si>
    <t>October</t>
  </si>
  <si>
    <t xml:space="preserve">Listopad </t>
  </si>
  <si>
    <t>November</t>
  </si>
  <si>
    <t xml:space="preserve">Grudzień </t>
  </si>
  <si>
    <t>December</t>
  </si>
  <si>
    <t>ŁEBA</t>
  </si>
  <si>
    <t>LEGIONOWO</t>
  </si>
  <si>
    <t>ZAKOPANE</t>
  </si>
  <si>
    <t>BELSK</t>
  </si>
  <si>
    <t xml:space="preserve">Puszcza Borecka, Diabla Góra </t>
  </si>
  <si>
    <t xml:space="preserve">Jarczew </t>
  </si>
  <si>
    <t xml:space="preserve">Śnieżka </t>
  </si>
  <si>
    <t>pH</t>
  </si>
  <si>
    <t>Aglomeracja poznańska</t>
  </si>
  <si>
    <t>Go to the contents</t>
  </si>
  <si>
    <t>T A B L I C E</t>
  </si>
  <si>
    <t>T A B L E S</t>
  </si>
  <si>
    <t>Dział 4.</t>
  </si>
  <si>
    <t>Chapter 4.</t>
  </si>
  <si>
    <t xml:space="preserve"> ZANIECZYSZCZENIE I OCHRONA POWIETRZA</t>
  </si>
  <si>
    <t>POLLUTION AND PROTECTION OF AIR</t>
  </si>
  <si>
    <t>CONTENTS</t>
  </si>
  <si>
    <t>TOTAL CONSUMPTION OF PRIMARY ENERGY COMMODITIES IN THE NATIONAL ECONOMY</t>
  </si>
  <si>
    <t>&lt; POWRÓT</t>
  </si>
  <si>
    <t>&lt; BACK</t>
  </si>
  <si>
    <t>ZUŻYCIE OGÓŁEM NOŚNIKÓW ENERGII PIERWOTNEJ W GOSPODARCE NARODOWEJ</t>
  </si>
  <si>
    <t>DOMESTIC CONSUMPTION OF BASIC FUELS IN THE NATIONAL ECONOMY</t>
  </si>
  <si>
    <t>ZUŻYCIE KRAJOWE PODSTAWOWYCH PALIW W GOSPODARCE NARODOWEJ</t>
  </si>
  <si>
    <t>PRODUCTION AND CONSUMPTION OF RENEWABLE ENERGY BY GENERATION SOURCES</t>
  </si>
  <si>
    <t>PRODUKCJA I ZUŻYCIE ENERGII ODNAWIALNEJ WEDŁUG ŹRÓDEŁ WYTWARZANIA</t>
  </si>
  <si>
    <t>CAŁKOWITA EMISJA GŁÓWNYCH ZANIECZYSZCZEŃ POWIETRZA</t>
  </si>
  <si>
    <t>CAŁKOWITA EMISJA DWUTLENKU SIARKI, TLENKÓW AZOTU I PYŁÓW</t>
  </si>
  <si>
    <t>CAŁKOWITA EMISJA GAZÓW CIEPLARNIANYCH</t>
  </si>
  <si>
    <t>Użytkowanie gruntów, zmiany</t>
  </si>
  <si>
    <t>użytkowania gruntów i leśnictwo</t>
  </si>
  <si>
    <t xml:space="preserve">CAŁKOWITA EMISJA  METALI CIĘŻKICH </t>
  </si>
  <si>
    <t>Procesy spalania w sektorze produkcji</t>
  </si>
  <si>
    <t>i transformacji energii</t>
  </si>
  <si>
    <t>Of which:</t>
  </si>
  <si>
    <t>POJAZDY SAMOCHODOWE I CIĄGNIKI</t>
  </si>
  <si>
    <t>ROAD VEHICLES AND TRACTORS</t>
  </si>
  <si>
    <t>up to 3500 kg</t>
  </si>
  <si>
    <t xml:space="preserve">Cars other than passenger ones with total mass </t>
  </si>
  <si>
    <t>Emission: in thousand tonnes</t>
  </si>
  <si>
    <t>Plants: in absolute numbers</t>
  </si>
  <si>
    <t>ZAKŁADY SZCZEGÓLNIE UCIĄŻLIWE DLA CZYSTOŚCI POWIETRZA WEDŁUG WIELKOŚCI EMISJI</t>
  </si>
  <si>
    <t xml:space="preserve">POLLUTANTS </t>
  </si>
  <si>
    <t>SUBSTANCES</t>
  </si>
  <si>
    <t>RODZAJU SUBSTANCJI</t>
  </si>
  <si>
    <t>Chlorek winylu (w fazie gazowej)</t>
  </si>
  <si>
    <t xml:space="preserve">Chlorowcopochodne weglowodorów: CFC-11, CFC-12, </t>
  </si>
  <si>
    <t>CFC-13, CFC-111, CFC-112, CFC-113, CFC-114, CFC-</t>
  </si>
  <si>
    <t>215, CFC-216, CFC-217</t>
  </si>
  <si>
    <t>115, CFC-211, CFC-212, CFC-213, CFC-214, CFC-</t>
  </si>
  <si>
    <t xml:space="preserve">Halogen-derived hydrocarbons: CFC-11, CFC-12, </t>
  </si>
  <si>
    <t xml:space="preserve">CFC-13, CFC-111, CFC-112, CFC-113, CFC-114, </t>
  </si>
  <si>
    <t>CFC-215, CFC-216, CFC-217</t>
  </si>
  <si>
    <t xml:space="preserve">CFC-115, CFC-211, CFC-212, CFC-213, CFC-214, </t>
  </si>
  <si>
    <t xml:space="preserve">EMISJA ZANIECZYSZCZEŃ POWIETRZA Z ZAKŁADÓW SZCZEGÓLNIE UCIĄŻLIWYCH WEDŁUG  </t>
  </si>
  <si>
    <t xml:space="preserve">ZANIECZYSZCZENIA ZATRZYMANE I ZNEUTRALIZOWANE W URZĄDZENIACH OCZYSZCZAJĄCYCH </t>
  </si>
  <si>
    <t>TOTAL OZONE CONTENT IN THE ATMOSPHERE</t>
  </si>
  <si>
    <t>CAŁKOWITA ZAWARTOŚĆ OZONU W ATMOSFERZE</t>
  </si>
  <si>
    <t>Ź r ó d ł o: dane Głównego Inspektoratu Ochrony Środowiska uzyskane w ramach Państwowego Monitoringu Środowiska.</t>
  </si>
  <si>
    <t>ZANIECZYSZCZENIA ATMOSFERY ORAZ W AGLOMERACJI MIEJSKO-PRZEMYSŁOWEJ</t>
  </si>
  <si>
    <t xml:space="preserve">CHEMICAL COMPOSITION OF ATMOSPHERIC PRECIPITATION IN THE BACKGROUND AIR POLLUTION MONITORING </t>
  </si>
  <si>
    <t xml:space="preserve">AREAS AS WELL AS IN URBAN-INDUSTRIAL AGGLOMERATION </t>
  </si>
  <si>
    <t>Ź r ó d ł o: dane Głównego Inspektoratu Ochrony Środowiska z badań prowadzonych w ramach Państwowego Monitoringu Środowiska, uzyskane przez Instytut Meteorologii i Gospodarki Wodnej - Państwowy Instytut Badawczy oraz Instytut Ochrony Środowiska - Państwowy Instytut Badawczy, finansowane przez Narodowy Fundusz Ochrony Środowiska i Gospodarki Wodnej.</t>
  </si>
  <si>
    <t xml:space="preserve">SKŁAD CHEMICZNY OPADÓW ATMOSFERYCZNYCH W REJONACH MONITORINGU TŁA </t>
  </si>
  <si>
    <t xml:space="preserve">WET DEPOSITIONS OF SULPHUR, NITROGEN AND HYDROGEN IONS IN THE BACKGROUND AIR </t>
  </si>
  <si>
    <t xml:space="preserve">POLLUTION MONITORING AREAS AS WELL AS IN URBAN-INDUSTRIAL AGGLOMERATION </t>
  </si>
  <si>
    <t xml:space="preserve">MOKRA DEPOZYCJA SIARKI, AZOTU I JONÓW WODORU W REJONACH MONITORINGU TŁA </t>
  </si>
  <si>
    <t>TOTAL EMISSION OF MAIN AIR POLLUTANTS</t>
  </si>
  <si>
    <t>TOTAL EMISSION OF GREENHOUSE GASES</t>
  </si>
  <si>
    <t>POLLUTANTS EMISSION FROM ROAD TRANSPORT FACILITIES</t>
  </si>
  <si>
    <t>EMISJA ZANIECZYSZCZEŃ ZE ŚRODKÓW TRANSPORTU DROGOWEGO</t>
  </si>
  <si>
    <t>Akrylonitryl (areozol)</t>
  </si>
  <si>
    <t>06.1</t>
  </si>
  <si>
    <t>06.2</t>
  </si>
  <si>
    <t>–</t>
  </si>
  <si>
    <t>Połaniec</t>
  </si>
  <si>
    <t>PLANTS OF SIGNIFICANT NUISANCE TO AIR QUALITY EMITTING AIR POLLUTANTS BY THE SIZE OF PARTICULATES</t>
  </si>
  <si>
    <t xml:space="preserve">PLANTS OF SIGNIFICANT NUISANCE TO AIR QUALITY EMITTING AIR POLLUTANTS BY THE QUANTITY OF GASEOUS POLLUTANTS </t>
  </si>
  <si>
    <t>Pyły węglowo-grafitowe, sadza</t>
  </si>
  <si>
    <t xml:space="preserve">AIR POLLUTANTS EMISSION FROM PLANTS OF SIGNIFICANT NUISANCE TO AIR QUALITY BY TYPES OF </t>
  </si>
  <si>
    <t>PLANTS OF SIGNIFICANT NUISANCE TO AIR QUALITY BY EMISSION SIZE</t>
  </si>
  <si>
    <t xml:space="preserve">PLANTS OF SIGNIFICANT NUISANCE TO AIR QUALITY BY REDUCTION DEGREE OF GENERATED </t>
  </si>
  <si>
    <t xml:space="preserve">CITIIES WITH HIGH ENVIRONMENTAL THREAT OF AIR POLLUTANTS EMISSION FROM PLANTS </t>
  </si>
  <si>
    <t xml:space="preserve">EMISSION AND AIR POLLUTANT REDUCTION FROM PLANTS OF SIGNIFICANT NUISANCE TO AIR QUALITY </t>
  </si>
  <si>
    <t>Przejdź do spisu tablic</t>
  </si>
  <si>
    <t>SPIS TABLIC</t>
  </si>
  <si>
    <t>Procesy spalania w sektorze produkcji i transformacji</t>
  </si>
  <si>
    <t>energii</t>
  </si>
  <si>
    <t>P O L A N D</t>
  </si>
  <si>
    <t>.</t>
  </si>
  <si>
    <t>Police</t>
  </si>
  <si>
    <t>Gazy fluorowane:</t>
  </si>
  <si>
    <t xml:space="preserve">Fluorinated gases: </t>
  </si>
  <si>
    <t>−</t>
  </si>
  <si>
    <t>Industrial processes and product use</t>
  </si>
  <si>
    <t>Enteric fermentation</t>
  </si>
  <si>
    <t xml:space="preserve">Gospodarka odchodami </t>
  </si>
  <si>
    <t>Manure management</t>
  </si>
  <si>
    <t>Agricultural soils</t>
  </si>
  <si>
    <t>Field burning of agricultural residues</t>
  </si>
  <si>
    <t>Liming</t>
  </si>
  <si>
    <t>Urea application</t>
  </si>
  <si>
    <t>Solid waste disposal</t>
  </si>
  <si>
    <t>Biological treatment of solid waste</t>
  </si>
  <si>
    <t>Incineration and open burning of waste</t>
  </si>
  <si>
    <t>Waste water treatment and discharge</t>
  </si>
  <si>
    <t>Procesy przemysłowe</t>
  </si>
  <si>
    <t xml:space="preserve">
i stosowanie produktów</t>
  </si>
  <si>
    <t>Spalanie resztek roślinnych</t>
  </si>
  <si>
    <t xml:space="preserve">Wapnowanie </t>
  </si>
  <si>
    <t>Stosowanie mocznika</t>
  </si>
  <si>
    <t xml:space="preserve">Biologiczne oczyszczanie odpadów </t>
  </si>
  <si>
    <t>a Some data have been changed (re-calculated) in relation to the data published in the previous edition of the publication</t>
  </si>
  <si>
    <t>2014 do 1963-2013</t>
  </si>
  <si>
    <t>2014 to 1963-2013</t>
  </si>
  <si>
    <t>Głogów</t>
  </si>
  <si>
    <t>Bydgoszcz</t>
  </si>
  <si>
    <t>Piotrków Trybunalski</t>
  </si>
  <si>
    <t>Tarnów</t>
  </si>
  <si>
    <t>Trzebinia</t>
  </si>
  <si>
    <t>Zakopane</t>
  </si>
  <si>
    <t>Jasło</t>
  </si>
  <si>
    <t>Dąbrowa Górnicza</t>
  </si>
  <si>
    <t>Zabrze</t>
  </si>
  <si>
    <t>-</t>
  </si>
  <si>
    <t>2015</t>
  </si>
  <si>
    <t>2015 to 1963-2014</t>
  </si>
  <si>
    <t>Bogatynia</t>
  </si>
  <si>
    <t>Rybnik</t>
  </si>
  <si>
    <t>Łaziska Górne</t>
  </si>
  <si>
    <t>Będzin</t>
  </si>
  <si>
    <t>Kwidzyn</t>
  </si>
  <si>
    <t>Puławy</t>
  </si>
  <si>
    <t>Świecie</t>
  </si>
  <si>
    <t>Skawina</t>
  </si>
  <si>
    <t>Kędzierzyn-Koźle</t>
  </si>
  <si>
    <t>Zdzieszowice</t>
  </si>
  <si>
    <t>Janikowo</t>
  </si>
  <si>
    <t>Stalowa Wola</t>
  </si>
  <si>
    <t>Małogoszcz</t>
  </si>
  <si>
    <t>Legnica</t>
  </si>
  <si>
    <t>Czechowice-Dziedzice</t>
  </si>
  <si>
    <t>Oświęcim</t>
  </si>
  <si>
    <t>Miasteczko Śląskie</t>
  </si>
  <si>
    <t>Siechnice</t>
  </si>
  <si>
    <t>Żary</t>
  </si>
  <si>
    <t>Nowa Sarzyna</t>
  </si>
  <si>
    <t>Kostrzyn nad Odrą</t>
  </si>
  <si>
    <t>Ostrowiec Świętokrzyski</t>
  </si>
  <si>
    <t>Radlin</t>
  </si>
  <si>
    <t>Mielec</t>
  </si>
  <si>
    <t>Szczecinek</t>
  </si>
  <si>
    <t>Zawiercie</t>
  </si>
  <si>
    <t>Czarnków</t>
  </si>
  <si>
    <t>Gołdap</t>
  </si>
  <si>
    <t>2016</t>
  </si>
  <si>
    <t>Jelenia Góra</t>
  </si>
  <si>
    <t>Ostróda</t>
  </si>
  <si>
    <t xml:space="preserve">Parowanie paliw </t>
  </si>
  <si>
    <t>Grajewo</t>
  </si>
  <si>
    <t>Brzeg Dolny</t>
  </si>
  <si>
    <t>09.1</t>
  </si>
  <si>
    <t>09.9</t>
  </si>
  <si>
    <t>10.6</t>
  </si>
  <si>
    <t>10.7</t>
  </si>
  <si>
    <t>10.9</t>
  </si>
  <si>
    <t>12.0</t>
  </si>
  <si>
    <t>13.3</t>
  </si>
  <si>
    <t>13.9</t>
  </si>
  <si>
    <t>16.1</t>
  </si>
  <si>
    <t>18.1</t>
  </si>
  <si>
    <t>20.6</t>
  </si>
  <si>
    <t>23.2</t>
  </si>
  <si>
    <t>23.3</t>
  </si>
  <si>
    <t>23.9</t>
  </si>
  <si>
    <t>25.3</t>
  </si>
  <si>
    <t>25.4</t>
  </si>
  <si>
    <t>25.6</t>
  </si>
  <si>
    <t>27.3</t>
  </si>
  <si>
    <t>27.5</t>
  </si>
  <si>
    <t>27.9</t>
  </si>
  <si>
    <t>28.1</t>
  </si>
  <si>
    <t>28.4</t>
  </si>
  <si>
    <t>29.2</t>
  </si>
  <si>
    <t>29.3</t>
  </si>
  <si>
    <t>30.3</t>
  </si>
  <si>
    <t>30.4</t>
  </si>
  <si>
    <t>32.3</t>
  </si>
  <si>
    <t>32.5</t>
  </si>
  <si>
    <t>33.1</t>
  </si>
  <si>
    <t>35.2</t>
  </si>
  <si>
    <t>36.0</t>
  </si>
  <si>
    <t>37.0</t>
  </si>
  <si>
    <t>38.1</t>
  </si>
  <si>
    <t>38.3</t>
  </si>
  <si>
    <t>41.1</t>
  </si>
  <si>
    <t>41.2</t>
  </si>
  <si>
    <t>42.1</t>
  </si>
  <si>
    <t>43.2</t>
  </si>
  <si>
    <t>`</t>
  </si>
  <si>
    <t>Horyniec-Zdrój</t>
  </si>
  <si>
    <t>Iwonicz-Zdrój</t>
  </si>
  <si>
    <t>Połczyn-Zdrój</t>
  </si>
  <si>
    <t>Zgierz</t>
  </si>
  <si>
    <t>42.2</t>
  </si>
  <si>
    <t xml:space="preserve">Gospodarstwa domowe </t>
  </si>
  <si>
    <t>NOx</t>
  </si>
  <si>
    <t>PM</t>
  </si>
  <si>
    <t xml:space="preserve">2017 </t>
  </si>
  <si>
    <t xml:space="preserve">2011 </t>
  </si>
  <si>
    <t xml:space="preserve">2012 </t>
  </si>
  <si>
    <t xml:space="preserve">2013 </t>
  </si>
  <si>
    <t xml:space="preserve">2014 </t>
  </si>
  <si>
    <t>=47</t>
  </si>
  <si>
    <t xml:space="preserve">2001 do 1963-2000 </t>
  </si>
  <si>
    <t>2001 to 1963-2000</t>
  </si>
  <si>
    <t xml:space="preserve">2002 do 1963-2001 </t>
  </si>
  <si>
    <t>2002 to 1963-2001</t>
  </si>
  <si>
    <t xml:space="preserve">2003 do 1963-2002 </t>
  </si>
  <si>
    <t>2003 to 1963-2002</t>
  </si>
  <si>
    <t xml:space="preserve">2004 do 1963-2003 </t>
  </si>
  <si>
    <t>2004 to 1963-2003</t>
  </si>
  <si>
    <t xml:space="preserve">2006 do 1963-2005 </t>
  </si>
  <si>
    <t>2006 to 1963-2005</t>
  </si>
  <si>
    <t>2007 do 1963-2006</t>
  </si>
  <si>
    <t>2007 to 1963-2006</t>
  </si>
  <si>
    <t>2008 do 1963-2007</t>
  </si>
  <si>
    <t>2008 to 1963-2007</t>
  </si>
  <si>
    <t>2009 do 1963-2008</t>
  </si>
  <si>
    <t>2009 to 1963-2008</t>
  </si>
  <si>
    <t>2011 do 1963-2010</t>
  </si>
  <si>
    <t>2011 to 1963-2010</t>
  </si>
  <si>
    <t>2012 do 1963-2011</t>
  </si>
  <si>
    <t>2012 to 1963-2011</t>
  </si>
  <si>
    <t>2013 do 1963-2012</t>
  </si>
  <si>
    <t>2013 to 1963-2012</t>
  </si>
  <si>
    <t>2015 do 1963-2014</t>
  </si>
  <si>
    <t>2016 do 1963-2015</t>
  </si>
  <si>
    <t>2016 to 1963-2015</t>
  </si>
  <si>
    <t>2017 do 1963-2016</t>
  </si>
  <si>
    <t>2017 to 1963-2016</t>
  </si>
  <si>
    <t>Wrocław</t>
  </si>
  <si>
    <t>Kłodzko</t>
  </si>
  <si>
    <t>Toruń</t>
  </si>
  <si>
    <t>Lublin</t>
  </si>
  <si>
    <t>Wschowa</t>
  </si>
  <si>
    <t>Łódź</t>
  </si>
  <si>
    <t>Radomsko</t>
  </si>
  <si>
    <t>Warszawa</t>
  </si>
  <si>
    <t>Radom</t>
  </si>
  <si>
    <t>Opole</t>
  </si>
  <si>
    <t>Olesno</t>
  </si>
  <si>
    <t>Nisko</t>
  </si>
  <si>
    <t>Przemyśl</t>
  </si>
  <si>
    <t>Gdańsk</t>
  </si>
  <si>
    <t>Gdynia</t>
  </si>
  <si>
    <t>Kościerzyna</t>
  </si>
  <si>
    <t>Lębork</t>
  </si>
  <si>
    <t>Słupsk</t>
  </si>
  <si>
    <t>Cieszyn</t>
  </si>
  <si>
    <t>Elbląg</t>
  </si>
  <si>
    <t>Ełk</t>
  </si>
  <si>
    <t>Kalisz</t>
  </si>
  <si>
    <t xml:space="preserve">other establishment (not covered by the register of establishments that can cause a major accident) </t>
  </si>
  <si>
    <t>Ź r ó d ł o: dane Krajowego Ośrodka Bilansowania i Zarządzania Emisjami – Instytutu Ochrony Środowiska – PIB.</t>
  </si>
  <si>
    <r>
      <t>O G Ó Ł E M</t>
    </r>
    <r>
      <rPr>
        <sz val="9"/>
        <rFont val="Arial"/>
        <family val="2"/>
        <charset val="238"/>
      </rPr>
      <t xml:space="preserve"> </t>
    </r>
  </si>
  <si>
    <r>
      <t>Energia łącznie</t>
    </r>
    <r>
      <rPr>
        <sz val="9"/>
        <rFont val="Arial"/>
        <family val="2"/>
        <charset val="238"/>
      </rPr>
      <t xml:space="preserve"> </t>
    </r>
  </si>
  <si>
    <r>
      <t>Rolnictwo</t>
    </r>
    <r>
      <rPr>
        <sz val="9"/>
        <rFont val="Arial"/>
        <family val="2"/>
        <charset val="238"/>
      </rPr>
      <t xml:space="preserve"> </t>
    </r>
  </si>
  <si>
    <r>
      <t>Odpady</t>
    </r>
    <r>
      <rPr>
        <sz val="9"/>
        <rFont val="Arial"/>
        <family val="2"/>
        <charset val="238"/>
      </rPr>
      <t xml:space="preserve"> </t>
    </r>
  </si>
  <si>
    <r>
      <t>CO</t>
    </r>
    <r>
      <rPr>
        <vertAlign val="subscript"/>
        <sz val="9"/>
        <rFont val="Arial"/>
        <family val="2"/>
        <charset val="238"/>
      </rPr>
      <t>2</t>
    </r>
  </si>
  <si>
    <r>
      <t>CH</t>
    </r>
    <r>
      <rPr>
        <vertAlign val="subscript"/>
        <sz val="9"/>
        <rFont val="Arial"/>
        <family val="2"/>
        <charset val="238"/>
      </rPr>
      <t>4</t>
    </r>
  </si>
  <si>
    <r>
      <t>N</t>
    </r>
    <r>
      <rPr>
        <vertAlign val="subscript"/>
        <sz val="9"/>
        <rFont val="Arial"/>
        <family val="2"/>
        <charset val="238"/>
      </rPr>
      <t>2</t>
    </r>
    <r>
      <rPr>
        <sz val="9"/>
        <rFont val="Arial"/>
        <family val="2"/>
        <charset val="238"/>
      </rPr>
      <t>O</t>
    </r>
  </si>
  <si>
    <r>
      <t>SO</t>
    </r>
    <r>
      <rPr>
        <vertAlign val="subscript"/>
        <sz val="9"/>
        <rFont val="Arial"/>
        <family val="2"/>
        <charset val="238"/>
      </rPr>
      <t>2</t>
    </r>
  </si>
  <si>
    <r>
      <t>μg/m</t>
    </r>
    <r>
      <rPr>
        <vertAlign val="superscript"/>
        <sz val="9"/>
        <rFont val="Arial"/>
        <family val="2"/>
        <charset val="238"/>
      </rPr>
      <t>3</t>
    </r>
  </si>
  <si>
    <r>
      <t>μg/m</t>
    </r>
    <r>
      <rPr>
        <vertAlign val="superscript"/>
        <sz val="9"/>
        <rFont val="Arial"/>
        <family val="2"/>
        <charset val="238"/>
      </rPr>
      <t>3</t>
    </r>
    <r>
      <rPr>
        <b/>
        <sz val="9"/>
        <rFont val="Arial"/>
        <family val="2"/>
        <charset val="238"/>
      </rPr>
      <t>×</t>
    </r>
    <r>
      <rPr>
        <sz val="9"/>
        <rFont val="Arial"/>
        <family val="2"/>
        <charset val="238"/>
      </rPr>
      <t>h</t>
    </r>
  </si>
  <si>
    <r>
      <t xml:space="preserve">~1000
</t>
    </r>
    <r>
      <rPr>
        <sz val="9"/>
        <rFont val="Arial"/>
        <family val="2"/>
        <charset val="238"/>
      </rPr>
      <t>700</t>
    </r>
  </si>
  <si>
    <r>
      <t xml:space="preserve">700
</t>
    </r>
    <r>
      <rPr>
        <sz val="9"/>
        <rFont val="Arial"/>
        <family val="2"/>
        <charset val="238"/>
      </rPr>
      <t>500</t>
    </r>
  </si>
  <si>
    <r>
      <t xml:space="preserve">500
</t>
    </r>
    <r>
      <rPr>
        <sz val="9"/>
        <rFont val="Arial"/>
        <family val="2"/>
        <charset val="238"/>
      </rPr>
      <t>300</t>
    </r>
  </si>
  <si>
    <r>
      <t xml:space="preserve">300
</t>
    </r>
    <r>
      <rPr>
        <sz val="9"/>
        <rFont val="Arial"/>
        <family val="2"/>
        <charset val="238"/>
      </rPr>
      <t>200</t>
    </r>
  </si>
  <si>
    <r>
      <t xml:space="preserve">200
</t>
    </r>
    <r>
      <rPr>
        <sz val="9"/>
        <rFont val="Arial"/>
        <family val="2"/>
        <charset val="238"/>
      </rPr>
      <t>150</t>
    </r>
  </si>
  <si>
    <r>
      <t xml:space="preserve">150
</t>
    </r>
    <r>
      <rPr>
        <sz val="9"/>
        <rFont val="Arial"/>
        <family val="2"/>
        <charset val="238"/>
      </rPr>
      <t>100</t>
    </r>
  </si>
  <si>
    <r>
      <t xml:space="preserve">100
</t>
    </r>
    <r>
      <rPr>
        <sz val="9"/>
        <rFont val="Arial"/>
        <family val="2"/>
        <charset val="238"/>
      </rPr>
      <t>70</t>
    </r>
  </si>
  <si>
    <r>
      <t xml:space="preserve">70
</t>
    </r>
    <r>
      <rPr>
        <sz val="9"/>
        <rFont val="Arial"/>
        <family val="2"/>
        <charset val="238"/>
      </rPr>
      <t>50</t>
    </r>
  </si>
  <si>
    <r>
      <t xml:space="preserve">50
</t>
    </r>
    <r>
      <rPr>
        <sz val="9"/>
        <rFont val="Arial"/>
        <family val="2"/>
        <charset val="238"/>
      </rPr>
      <t>30</t>
    </r>
  </si>
  <si>
    <r>
      <t xml:space="preserve">30
</t>
    </r>
    <r>
      <rPr>
        <sz val="9"/>
        <rFont val="Arial"/>
        <family val="2"/>
        <charset val="238"/>
      </rPr>
      <t>20</t>
    </r>
  </si>
  <si>
    <r>
      <t xml:space="preserve">20
</t>
    </r>
    <r>
      <rPr>
        <sz val="9"/>
        <rFont val="Arial"/>
        <family val="2"/>
        <charset val="238"/>
      </rPr>
      <t>10</t>
    </r>
  </si>
  <si>
    <r>
      <t xml:space="preserve">10
</t>
    </r>
    <r>
      <rPr>
        <sz val="9"/>
        <rFont val="Arial"/>
        <family val="2"/>
        <charset val="238"/>
      </rPr>
      <t>00</t>
    </r>
  </si>
  <si>
    <r>
      <t>1988</t>
    </r>
    <r>
      <rPr>
        <i/>
        <vertAlign val="superscript"/>
        <sz val="9"/>
        <rFont val="Arial"/>
        <family val="2"/>
        <charset val="238"/>
      </rPr>
      <t>a</t>
    </r>
  </si>
  <si>
    <t>CAŁKOWITA EMISJA WYBRANYCH GAZÓW CIEPLARNIANYCH I ICH PREKURSORÓW WEDŁUG WOJEWÓDZTW W 2017 R.</t>
  </si>
  <si>
    <t>EMISSION OF MAIN AIR POLLUTANTS BY VOIVODSHIPS IN 2017</t>
  </si>
  <si>
    <t xml:space="preserve">Samochody ciężarowe o masie całkowitej </t>
  </si>
  <si>
    <t xml:space="preserve">Heavy duty vehicles with total mass over 3500 kg </t>
  </si>
  <si>
    <t xml:space="preserve">and buses </t>
  </si>
  <si>
    <t>Sopot</t>
  </si>
  <si>
    <t>Świnoujście</t>
  </si>
  <si>
    <t>Duszniki-Zdroj</t>
  </si>
  <si>
    <t xml:space="preserve">O G Ó Ł E M </t>
  </si>
  <si>
    <t>2018</t>
  </si>
  <si>
    <t>przemysł wytwórczy</t>
  </si>
  <si>
    <t>i budowlany ................................</t>
  </si>
  <si>
    <t>construction</t>
  </si>
  <si>
    <t xml:space="preserve">manufacturing industry and </t>
  </si>
  <si>
    <t>do 2 lat</t>
  </si>
  <si>
    <t>W wieku:</t>
  </si>
  <si>
    <t>Aged to:</t>
  </si>
  <si>
    <t>up to 2 years</t>
  </si>
  <si>
    <r>
      <t xml:space="preserve">Motocykle i motorowery </t>
    </r>
    <r>
      <rPr>
        <i/>
        <vertAlign val="superscript"/>
        <sz val="9"/>
        <rFont val="Arial"/>
        <family val="2"/>
        <charset val="238"/>
      </rPr>
      <t/>
    </r>
  </si>
  <si>
    <t>Motocycles and mopeds</t>
  </si>
  <si>
    <t>Samochody inne, niż osobowe, o masie całkowitej</t>
  </si>
  <si>
    <t xml:space="preserve">do 3500 kg </t>
  </si>
  <si>
    <t>Gasoline evaporation</t>
  </si>
  <si>
    <t>in percent</t>
  </si>
  <si>
    <t xml:space="preserve">w odsetkach     </t>
  </si>
  <si>
    <t>Emisja: w tysiącach ton</t>
  </si>
  <si>
    <t xml:space="preserve">w odsetkach    </t>
  </si>
  <si>
    <t xml:space="preserve">w odsetkach </t>
  </si>
  <si>
    <t>w odsetkach</t>
  </si>
  <si>
    <t xml:space="preserve">w odsetkach   </t>
  </si>
  <si>
    <t>Zakłady: w liczbach bezwzględnych</t>
  </si>
  <si>
    <t>EMISSION SOURCES IN PLANTS OF SIGNIFICANT NUISANCE TO AIR QUALITY BY EMISSION SIZE AND VOIVODSHIPS IN 2018</t>
  </si>
  <si>
    <t>Supraśl</t>
  </si>
  <si>
    <t>x</t>
  </si>
  <si>
    <r>
      <t>Tlenki azotu (w przeliczeniu na NO</t>
    </r>
    <r>
      <rPr>
        <vertAlign val="subscript"/>
        <sz val="9"/>
        <rFont val="Arial"/>
        <family val="2"/>
        <charset val="238"/>
      </rPr>
      <t>2</t>
    </r>
    <r>
      <rPr>
        <sz val="9"/>
        <rFont val="Arial"/>
        <family val="2"/>
        <charset val="238"/>
      </rPr>
      <t>)</t>
    </r>
  </si>
  <si>
    <t>R A Z E M</t>
  </si>
  <si>
    <t>Jaworzno</t>
  </si>
  <si>
    <t>Ostrołęka</t>
  </si>
  <si>
    <t>Włocławek</t>
  </si>
  <si>
    <t>Chorzów</t>
  </si>
  <si>
    <t>Chełm</t>
  </si>
  <si>
    <t>Białystok</t>
  </si>
  <si>
    <t>Tychy</t>
  </si>
  <si>
    <t>Częstochowa</t>
  </si>
  <si>
    <t>Gorzów Wielkopolski</t>
  </si>
  <si>
    <t>Gliwice</t>
  </si>
  <si>
    <t>Jastrzębie-Zdrój</t>
  </si>
  <si>
    <t>Bytom</t>
  </si>
  <si>
    <t>Ruda Śląska</t>
  </si>
  <si>
    <t>Suwałki</t>
  </si>
  <si>
    <t>Siedlce</t>
  </si>
  <si>
    <t>Grudziądz</t>
  </si>
  <si>
    <t>Koszalin</t>
  </si>
  <si>
    <t>Mysłowice</t>
  </si>
  <si>
    <t>Sosnowiec</t>
  </si>
  <si>
    <t>Skierniewice</t>
  </si>
  <si>
    <t>Łomża</t>
  </si>
  <si>
    <t>Krosno</t>
  </si>
  <si>
    <t>Zamość</t>
  </si>
  <si>
    <t>Żory</t>
  </si>
  <si>
    <t>Tarnobrzeg</t>
  </si>
  <si>
    <t>Piekary Śląskie</t>
  </si>
  <si>
    <t>Nowy Sącz</t>
  </si>
  <si>
    <t>Żywiec</t>
  </si>
  <si>
    <t>Nakło nad Notecią</t>
  </si>
  <si>
    <t>Legionowo</t>
  </si>
  <si>
    <t>Krasnystaw</t>
  </si>
  <si>
    <t>Kutno</t>
  </si>
  <si>
    <t>Iława</t>
  </si>
  <si>
    <t>Sieradz</t>
  </si>
  <si>
    <t>Dębica</t>
  </si>
  <si>
    <t>Sieraków</t>
  </si>
  <si>
    <t>Świdnik</t>
  </si>
  <si>
    <t>Morąg</t>
  </si>
  <si>
    <t>Koło</t>
  </si>
  <si>
    <t>Tarnowskie Góry</t>
  </si>
  <si>
    <t>Strzelin</t>
  </si>
  <si>
    <t>Knurów</t>
  </si>
  <si>
    <t>Bochnia</t>
  </si>
  <si>
    <t>Zduńska Wola</t>
  </si>
  <si>
    <t>Pisz</t>
  </si>
  <si>
    <t>Ropczyce</t>
  </si>
  <si>
    <t>Racibórz</t>
  </si>
  <si>
    <t>Trzemeszno</t>
  </si>
  <si>
    <t>Ostrów Wielkopolski</t>
  </si>
  <si>
    <t>Malbork</t>
  </si>
  <si>
    <t>Ciechanów</t>
  </si>
  <si>
    <t>Kruszwica</t>
  </si>
  <si>
    <t>Orzesze</t>
  </si>
  <si>
    <t>Brzeg</t>
  </si>
  <si>
    <t>Starogard Gdański</t>
  </si>
  <si>
    <t>Polkowice</t>
  </si>
  <si>
    <t>Stargard</t>
  </si>
  <si>
    <t>Opoczno</t>
  </si>
  <si>
    <t>Karlino</t>
  </si>
  <si>
    <t>Piła</t>
  </si>
  <si>
    <t>Lubin</t>
  </si>
  <si>
    <t>Gostyń</t>
  </si>
  <si>
    <t>Sandomierz</t>
  </si>
  <si>
    <t>Pruszków</t>
  </si>
  <si>
    <t>Wieruszów</t>
  </si>
  <si>
    <t>Starachowice</t>
  </si>
  <si>
    <t>Tomaszów Mazowiecki</t>
  </si>
  <si>
    <t>Końskie</t>
  </si>
  <si>
    <t>Jarosław</t>
  </si>
  <si>
    <t>Bukowno</t>
  </si>
  <si>
    <t>Czarna Woda</t>
  </si>
  <si>
    <t>Strzelce Opolskie</t>
  </si>
  <si>
    <r>
      <t>MIASTA</t>
    </r>
    <r>
      <rPr>
        <i/>
        <vertAlign val="superscript"/>
        <sz val="9"/>
        <color theme="1"/>
        <rFont val="Arial"/>
        <family val="2"/>
        <charset val="238"/>
      </rPr>
      <t>a</t>
    </r>
  </si>
  <si>
    <t xml:space="preserve">w tym:      </t>
  </si>
  <si>
    <t xml:space="preserve">of which:  </t>
  </si>
  <si>
    <t xml:space="preserve">w tym:     </t>
  </si>
  <si>
    <t>pożary lasów</t>
  </si>
  <si>
    <t>of which:</t>
  </si>
  <si>
    <t>forest fires</t>
  </si>
  <si>
    <r>
      <t xml:space="preserve">POZOSTAŁE SEKCJE / </t>
    </r>
    <r>
      <rPr>
        <b/>
        <i/>
        <sz val="9"/>
        <rFont val="Arial"/>
        <family val="2"/>
        <charset val="238"/>
      </rPr>
      <t>OTHER SECTIONS</t>
    </r>
  </si>
  <si>
    <t>2018 do 1963-2017</t>
  </si>
  <si>
    <t>2018 to 1963-2017</t>
  </si>
  <si>
    <t>Ź r ó d ł o: dane Głównego Inspektoratu Ochrony Środowiska i Instytutu Geofizyki PAN uzyskane w ramach Państwowego Monitoringu Środowiska.</t>
  </si>
  <si>
    <t>Lubań</t>
  </si>
  <si>
    <t>Wodzisław Śląski</t>
  </si>
  <si>
    <t>S o u r c e: data of the Chief Inspectorate for Environmental Protection derived from the State Environmental Monitoring system.</t>
  </si>
  <si>
    <t>Chlorofluorocarbons - total</t>
  </si>
  <si>
    <t>Chlorofluorowęglowodory ogółem</t>
  </si>
  <si>
    <t>w tym:</t>
  </si>
  <si>
    <t xml:space="preserve">HCFC-22 </t>
  </si>
  <si>
    <t>HCFC-22</t>
  </si>
  <si>
    <t>emisja</t>
  </si>
  <si>
    <t>transport rurociągowy</t>
  </si>
  <si>
    <t>pożar</t>
  </si>
  <si>
    <t>zakład inny (spoza rejestru potencjalnych sprawców poważnych awarii przemysłowych)</t>
  </si>
  <si>
    <t>emission</t>
  </si>
  <si>
    <t>fire</t>
  </si>
  <si>
    <t>pipeline transport</t>
  </si>
  <si>
    <t>ANNUAL COURSE OF THE CHEMICAL COMPOSITION OF ATMOSPHERIC PRECIPITATION IN THE BACKGROUND</t>
  </si>
  <si>
    <t>10,1 - 30,0</t>
  </si>
  <si>
    <t>30,1 - 50,0</t>
  </si>
  <si>
    <t>70,1 - 90,0</t>
  </si>
  <si>
    <t>50,1 - 70,0</t>
  </si>
  <si>
    <t>WYTWORZONYCH ZANIECZYSZCZEŃ</t>
  </si>
  <si>
    <t xml:space="preserve">Peat and fuel wood </t>
  </si>
  <si>
    <r>
      <t xml:space="preserve">w teradżulach
</t>
    </r>
    <r>
      <rPr>
        <sz val="9"/>
        <color rgb="FF4D4D4D"/>
        <rFont val="Arial"/>
        <family val="2"/>
        <charset val="238"/>
      </rPr>
      <t>in terajoules</t>
    </r>
  </si>
  <si>
    <t>Energia wody, wiatru, słoneczna, geotermalna, pompy ciepła</t>
  </si>
  <si>
    <t>Hydro, wind, solar, geothermal energy and heat pomps</t>
  </si>
  <si>
    <r>
      <t>Solid waste fuels and other sources</t>
    </r>
    <r>
      <rPr>
        <i/>
        <vertAlign val="superscript"/>
        <sz val="9"/>
        <color rgb="FF4D4D4D"/>
        <rFont val="Arial"/>
        <family val="2"/>
        <charset val="238"/>
      </rPr>
      <t>d</t>
    </r>
  </si>
  <si>
    <r>
      <t>Paliwa odpadowe stałe i inne surowce</t>
    </r>
    <r>
      <rPr>
        <i/>
        <vertAlign val="superscript"/>
        <sz val="9"/>
        <rFont val="Arial"/>
        <family val="2"/>
        <charset val="238"/>
      </rPr>
      <t>d</t>
    </r>
    <r>
      <rPr>
        <sz val="9"/>
        <rFont val="Arial"/>
        <family val="2"/>
        <charset val="238"/>
      </rPr>
      <t>..............................................</t>
    </r>
  </si>
  <si>
    <t>Oleje opałowe (łącznie z gudronem)</t>
  </si>
  <si>
    <r>
      <t xml:space="preserve">Jednostka miary
</t>
    </r>
    <r>
      <rPr>
        <sz val="9"/>
        <color rgb="FF4D4D4D"/>
        <rFont val="Arial"/>
        <family val="2"/>
        <charset val="238"/>
      </rPr>
      <t>Unit of measure</t>
    </r>
  </si>
  <si>
    <r>
      <t>Gasoline</t>
    </r>
    <r>
      <rPr>
        <i/>
        <vertAlign val="superscript"/>
        <sz val="9"/>
        <color rgb="FF4D4D4D"/>
        <rFont val="Arial"/>
        <family val="2"/>
        <charset val="238"/>
      </rPr>
      <t>b</t>
    </r>
  </si>
  <si>
    <r>
      <t xml:space="preserve">tys. ton / </t>
    </r>
    <r>
      <rPr>
        <sz val="9"/>
        <color rgb="FF4D4D4D"/>
        <rFont val="Arial"/>
        <family val="2"/>
        <charset val="238"/>
      </rPr>
      <t>thousand tonnes</t>
    </r>
  </si>
  <si>
    <r>
      <t>tys. ton /</t>
    </r>
    <r>
      <rPr>
        <sz val="9"/>
        <color rgb="FF4D4D4D"/>
        <rFont val="Arial"/>
        <family val="2"/>
        <charset val="238"/>
      </rPr>
      <t xml:space="preserve"> thousand tonnes</t>
    </r>
  </si>
  <si>
    <t>2017</t>
  </si>
  <si>
    <r>
      <t xml:space="preserve">LATA
</t>
    </r>
    <r>
      <rPr>
        <sz val="9"/>
        <color rgb="FF4D4D4D"/>
        <rFont val="Arial"/>
        <family val="2"/>
        <charset val="238"/>
      </rPr>
      <t>YEARS</t>
    </r>
  </si>
  <si>
    <r>
      <t xml:space="preserve">Produkcja energii ogółem
</t>
    </r>
    <r>
      <rPr>
        <sz val="9"/>
        <color rgb="FF4D4D4D"/>
        <rFont val="Arial"/>
        <family val="2"/>
        <charset val="238"/>
      </rPr>
      <t>Total production of energy</t>
    </r>
  </si>
  <si>
    <r>
      <t xml:space="preserve">razem
</t>
    </r>
    <r>
      <rPr>
        <sz val="9"/>
        <color rgb="FF4D4D4D"/>
        <rFont val="Arial"/>
        <family val="2"/>
        <charset val="238"/>
      </rPr>
      <t>total</t>
    </r>
  </si>
  <si>
    <r>
      <t xml:space="preserve">geotermalnej
</t>
    </r>
    <r>
      <rPr>
        <sz val="9"/>
        <color rgb="FF4D4D4D"/>
        <rFont val="Arial"/>
        <family val="2"/>
        <charset val="238"/>
      </rPr>
      <t>geothermal</t>
    </r>
  </si>
  <si>
    <r>
      <t xml:space="preserve">wiatrowej
</t>
    </r>
    <r>
      <rPr>
        <sz val="9"/>
        <color rgb="FF4D4D4D"/>
        <rFont val="Arial"/>
        <family val="2"/>
        <charset val="238"/>
      </rPr>
      <t>wind</t>
    </r>
  </si>
  <si>
    <r>
      <t xml:space="preserve">w tym
</t>
    </r>
    <r>
      <rPr>
        <sz val="9"/>
        <color rgb="FF4D4D4D"/>
        <rFont val="Arial"/>
        <family val="2"/>
        <charset val="238"/>
      </rPr>
      <t>of which</t>
    </r>
  </si>
  <si>
    <r>
      <t xml:space="preserve">Pozyskanie energii ze źródeł odnawialnych
</t>
    </r>
    <r>
      <rPr>
        <sz val="9"/>
        <color rgb="FF4D4D4D"/>
        <rFont val="Arial"/>
        <family val="2"/>
        <charset val="238"/>
      </rPr>
      <t>Production of renewable energy</t>
    </r>
  </si>
  <si>
    <r>
      <t xml:space="preserve">Udział energii pozyskanej ze źródeł odnawialnych
</t>
    </r>
    <r>
      <rPr>
        <sz val="9"/>
        <color rgb="FF4D4D4D"/>
        <rFont val="Arial"/>
        <family val="2"/>
        <charset val="238"/>
      </rPr>
      <t>Share of production of renewable energy</t>
    </r>
  </si>
  <si>
    <r>
      <t>w produkcji energii ogółem w %</t>
    </r>
    <r>
      <rPr>
        <sz val="9"/>
        <color rgb="FF4D4D4D"/>
        <rFont val="Arial"/>
        <family val="2"/>
        <charset val="238"/>
      </rPr>
      <t xml:space="preserve">
in total production
of energy in %</t>
    </r>
  </si>
  <si>
    <r>
      <t xml:space="preserve">w tysiącach ton
</t>
    </r>
    <r>
      <rPr>
        <sz val="9"/>
        <color rgb="FF4D4D4D"/>
        <rFont val="Arial"/>
        <family val="2"/>
        <charset val="238"/>
      </rPr>
      <t>in thousand tonnes</t>
    </r>
  </si>
  <si>
    <r>
      <t>Nitrogen oxides</t>
    </r>
    <r>
      <rPr>
        <i/>
        <vertAlign val="superscript"/>
        <sz val="9"/>
        <color rgb="FF4D4D4D"/>
        <rFont val="Arial"/>
        <family val="2"/>
        <charset val="238"/>
      </rPr>
      <t>b</t>
    </r>
  </si>
  <si>
    <r>
      <t xml:space="preserve">PYŁY
</t>
    </r>
    <r>
      <rPr>
        <sz val="9"/>
        <color rgb="FF4D4D4D"/>
        <rFont val="Arial"/>
        <family val="2"/>
        <charset val="238"/>
      </rPr>
      <t>PARTICULATES</t>
    </r>
  </si>
  <si>
    <r>
      <t xml:space="preserve">WYSZCZEGÓLNIENIE
</t>
    </r>
    <r>
      <rPr>
        <sz val="9"/>
        <color rgb="FF4D4D4D"/>
        <rFont val="Arial"/>
        <family val="2"/>
        <charset val="238"/>
      </rPr>
      <t>SPECIFICATION</t>
    </r>
  </si>
  <si>
    <r>
      <t xml:space="preserve">Dwutlenek siarki
</t>
    </r>
    <r>
      <rPr>
        <sz val="9"/>
        <color rgb="FF4D4D4D"/>
        <rFont val="Arial"/>
        <family val="2"/>
        <charset val="238"/>
      </rPr>
      <t>Sulphur dioxide</t>
    </r>
  </si>
  <si>
    <r>
      <t xml:space="preserve">Tlenki azotu
</t>
    </r>
    <r>
      <rPr>
        <sz val="9"/>
        <color rgb="FF4D4D4D"/>
        <rFont val="Arial"/>
        <family val="2"/>
        <charset val="238"/>
      </rPr>
      <t>Nitrogen oxides</t>
    </r>
  </si>
  <si>
    <r>
      <t xml:space="preserve">Tlenek węgla
</t>
    </r>
    <r>
      <rPr>
        <sz val="9"/>
        <color rgb="FF4D4D4D"/>
        <rFont val="Arial"/>
        <family val="2"/>
        <charset val="238"/>
      </rPr>
      <t xml:space="preserve">Carbon oxide </t>
    </r>
  </si>
  <si>
    <r>
      <t xml:space="preserve">Niemetanowe lotne związki organiczne
</t>
    </r>
    <r>
      <rPr>
        <sz val="9"/>
        <color rgb="FF4D4D4D"/>
        <rFont val="Arial"/>
        <family val="2"/>
        <charset val="238"/>
      </rPr>
      <t>Volatile nonmethane organic compounds</t>
    </r>
  </si>
  <si>
    <r>
      <t xml:space="preserve">Amoniak
</t>
    </r>
    <r>
      <rPr>
        <sz val="9"/>
        <color rgb="FF4D4D4D"/>
        <rFont val="Arial"/>
        <family val="2"/>
        <charset val="238"/>
      </rPr>
      <t>Ammonia</t>
    </r>
  </si>
  <si>
    <r>
      <t xml:space="preserve">w tysiącach ton      </t>
    </r>
    <r>
      <rPr>
        <sz val="9"/>
        <color rgb="FF4D4D4D"/>
        <rFont val="Arial"/>
        <family val="2"/>
        <charset val="238"/>
      </rPr>
      <t>in thousand tonnes</t>
    </r>
  </si>
  <si>
    <r>
      <t>SF</t>
    </r>
    <r>
      <rPr>
        <vertAlign val="subscript"/>
        <sz val="9"/>
        <color rgb="FF4D4D4D"/>
        <rFont val="Arial"/>
        <family val="2"/>
        <charset val="238"/>
      </rPr>
      <t>6</t>
    </r>
  </si>
  <si>
    <r>
      <t>NF</t>
    </r>
    <r>
      <rPr>
        <vertAlign val="subscript"/>
        <sz val="9"/>
        <color rgb="FF4D4D4D"/>
        <rFont val="Arial"/>
        <family val="2"/>
        <charset val="238"/>
      </rPr>
      <t>3</t>
    </r>
  </si>
  <si>
    <r>
      <t xml:space="preserve">WYRAŻONA W EKWIWALENCIE DWUTLENKU WĘGLA
</t>
    </r>
    <r>
      <rPr>
        <sz val="9"/>
        <color rgb="FF4D4D4D"/>
        <rFont val="Arial"/>
        <family val="2"/>
        <charset val="238"/>
      </rPr>
      <t>EXPRESSED AS CARBON DIOXIDE EQUIVALENT</t>
    </r>
  </si>
  <si>
    <r>
      <t xml:space="preserve">WOJEWÓDZTWA
</t>
    </r>
    <r>
      <rPr>
        <sz val="9"/>
        <color rgb="FF4D4D4D"/>
        <rFont val="Arial"/>
        <family val="2"/>
        <charset val="238"/>
      </rPr>
      <t>VOIVODSHIPS</t>
    </r>
  </si>
  <si>
    <r>
      <t xml:space="preserve">Dwutlenek węgla
</t>
    </r>
    <r>
      <rPr>
        <sz val="9"/>
        <color rgb="FF4D4D4D"/>
        <rFont val="Arial"/>
        <family val="2"/>
        <charset val="238"/>
      </rPr>
      <t>Carbon dioxide</t>
    </r>
  </si>
  <si>
    <r>
      <t xml:space="preserve">Metan
</t>
    </r>
    <r>
      <rPr>
        <sz val="9"/>
        <color rgb="FF4D4D4D"/>
        <rFont val="Arial"/>
        <family val="2"/>
        <charset val="238"/>
      </rPr>
      <t>Methane</t>
    </r>
  </si>
  <si>
    <r>
      <t xml:space="preserve">Podtlenek azotu
</t>
    </r>
    <r>
      <rPr>
        <sz val="9"/>
        <color rgb="FF4D4D4D"/>
        <rFont val="Arial"/>
        <family val="2"/>
        <charset val="238"/>
      </rPr>
      <t>Nitrous oxide</t>
    </r>
  </si>
  <si>
    <r>
      <t xml:space="preserve">Tlenek węgla
</t>
    </r>
    <r>
      <rPr>
        <sz val="9"/>
        <color rgb="FF4D4D4D"/>
        <rFont val="Arial"/>
        <family val="2"/>
        <charset val="238"/>
      </rPr>
      <t>Carbon oxide</t>
    </r>
  </si>
  <si>
    <r>
      <rPr>
        <sz val="9"/>
        <color theme="1"/>
        <rFont val="Arial"/>
        <family val="2"/>
        <charset val="238"/>
      </rPr>
      <t>Dwutlenek siarki</t>
    </r>
    <r>
      <rPr>
        <sz val="9"/>
        <color rgb="FF4D4D4D"/>
        <rFont val="Arial"/>
        <family val="2"/>
        <charset val="238"/>
      </rPr>
      <t xml:space="preserve">
Sulphur dioxide</t>
    </r>
  </si>
  <si>
    <t>S o u r c e: data of the National Centre for Emissions Management – the Institute of Environmental Protection – NRI.</t>
  </si>
  <si>
    <r>
      <t xml:space="preserve">Dwutlenek węgla
</t>
    </r>
    <r>
      <rPr>
        <sz val="9"/>
        <color rgb="FF4D4D4D"/>
        <rFont val="Arial"/>
        <family val="2"/>
        <charset val="238"/>
      </rPr>
      <t xml:space="preserve">Carbon dioxide </t>
    </r>
  </si>
  <si>
    <r>
      <t xml:space="preserve">Dioksyny i furany (PCDD/F)
</t>
    </r>
    <r>
      <rPr>
        <sz val="9"/>
        <color rgb="FF4D4D4D"/>
        <rFont val="Arial"/>
        <family val="2"/>
        <charset val="238"/>
      </rPr>
      <t>Dioxins and furans
(PCDD/F)</t>
    </r>
  </si>
  <si>
    <r>
      <t xml:space="preserve">Wielopierścieniowe węglowodory aromatyczne (WWA)
</t>
    </r>
    <r>
      <rPr>
        <sz val="9"/>
        <color rgb="FF4D4D4D"/>
        <rFont val="Arial"/>
        <family val="2"/>
        <charset val="238"/>
      </rPr>
      <t xml:space="preserve">Polycyclic aromatic hydrocarbons (PAH) </t>
    </r>
  </si>
  <si>
    <r>
      <t xml:space="preserve">w odsetkach
</t>
    </r>
    <r>
      <rPr>
        <sz val="9"/>
        <color rgb="FF4D4D4D"/>
        <rFont val="Arial"/>
        <family val="2"/>
        <charset val="238"/>
      </rPr>
      <t>in percent</t>
    </r>
  </si>
  <si>
    <r>
      <t xml:space="preserve">w tym benzo(a)piren
</t>
    </r>
    <r>
      <rPr>
        <sz val="9"/>
        <color rgb="FF4D4D4D"/>
        <rFont val="Arial"/>
        <family val="2"/>
        <charset val="238"/>
      </rPr>
      <t>of which benzo(a)pyrene</t>
    </r>
  </si>
  <si>
    <r>
      <t>TOTAL EMISSION OF HEAVY METALS</t>
    </r>
    <r>
      <rPr>
        <i/>
        <vertAlign val="superscript"/>
        <sz val="9"/>
        <color rgb="FF4D4D4D"/>
        <rFont val="Arial"/>
        <family val="2"/>
        <charset val="238"/>
      </rPr>
      <t>a</t>
    </r>
  </si>
  <si>
    <r>
      <t xml:space="preserve">w megagramach
</t>
    </r>
    <r>
      <rPr>
        <sz val="9"/>
        <color rgb="FF4D4D4D"/>
        <rFont val="Arial"/>
        <family val="2"/>
        <charset val="238"/>
      </rPr>
      <t>in megagrams</t>
    </r>
  </si>
  <si>
    <r>
      <t xml:space="preserve">Arsen
</t>
    </r>
    <r>
      <rPr>
        <sz val="9"/>
        <color rgb="FF4D4D4D"/>
        <rFont val="Arial"/>
        <family val="2"/>
        <charset val="238"/>
      </rPr>
      <t>Arsenic</t>
    </r>
  </si>
  <si>
    <r>
      <t xml:space="preserve">Chrom
</t>
    </r>
    <r>
      <rPr>
        <sz val="9"/>
        <color rgb="FF4D4D4D"/>
        <rFont val="Arial"/>
        <family val="2"/>
        <charset val="238"/>
      </rPr>
      <t>Chromium</t>
    </r>
  </si>
  <si>
    <r>
      <t xml:space="preserve">Cynk
</t>
    </r>
    <r>
      <rPr>
        <sz val="9"/>
        <color rgb="FF4D4D4D"/>
        <rFont val="Arial"/>
        <family val="2"/>
        <charset val="238"/>
      </rPr>
      <t>Zinc</t>
    </r>
  </si>
  <si>
    <r>
      <t xml:space="preserve">Kadm
</t>
    </r>
    <r>
      <rPr>
        <sz val="9"/>
        <color rgb="FF4D4D4D"/>
        <rFont val="Arial"/>
        <family val="2"/>
        <charset val="238"/>
      </rPr>
      <t>Cadmium</t>
    </r>
  </si>
  <si>
    <r>
      <t xml:space="preserve">Miedź
</t>
    </r>
    <r>
      <rPr>
        <sz val="9"/>
        <color rgb="FF4D4D4D"/>
        <rFont val="Arial"/>
        <family val="2"/>
        <charset val="238"/>
      </rPr>
      <t>Copper</t>
    </r>
  </si>
  <si>
    <r>
      <t xml:space="preserve">Nikiel
</t>
    </r>
    <r>
      <rPr>
        <sz val="9"/>
        <color rgb="FF4D4D4D"/>
        <rFont val="Arial"/>
        <family val="2"/>
        <charset val="238"/>
      </rPr>
      <t>Nickel</t>
    </r>
  </si>
  <si>
    <r>
      <t xml:space="preserve">Ołów
</t>
    </r>
    <r>
      <rPr>
        <sz val="9"/>
        <color rgb="FF4D4D4D"/>
        <rFont val="Arial"/>
        <family val="2"/>
        <charset val="238"/>
      </rPr>
      <t>Lead</t>
    </r>
  </si>
  <si>
    <r>
      <t xml:space="preserve">Rtęć
</t>
    </r>
    <r>
      <rPr>
        <sz val="9"/>
        <color rgb="FF4D4D4D"/>
        <rFont val="Arial"/>
        <family val="2"/>
        <charset val="238"/>
      </rPr>
      <t>Mercury</t>
    </r>
  </si>
  <si>
    <r>
      <t xml:space="preserve">Samochody osobowe
</t>
    </r>
    <r>
      <rPr>
        <sz val="9"/>
        <color rgb="FF4D4D4D"/>
        <rFont val="Arial"/>
        <family val="2"/>
        <charset val="238"/>
      </rPr>
      <t>Passenger cars</t>
    </r>
  </si>
  <si>
    <r>
      <t xml:space="preserve">Autobusy
</t>
    </r>
    <r>
      <rPr>
        <sz val="9"/>
        <color rgb="FF4D4D4D"/>
        <rFont val="Arial"/>
        <family val="2"/>
        <charset val="238"/>
      </rPr>
      <t>Buses</t>
    </r>
  </si>
  <si>
    <r>
      <t xml:space="preserve">Ciągniki siodłowe
</t>
    </r>
    <r>
      <rPr>
        <sz val="9"/>
        <color rgb="FF4D4D4D"/>
        <rFont val="Arial"/>
        <family val="2"/>
        <charset val="238"/>
      </rPr>
      <t>Road tractors</t>
    </r>
  </si>
  <si>
    <r>
      <t xml:space="preserve">w sztukach
</t>
    </r>
    <r>
      <rPr>
        <sz val="9"/>
        <color rgb="FF4D4D4D"/>
        <rFont val="Arial"/>
        <family val="2"/>
        <charset val="238"/>
      </rPr>
      <t>in units</t>
    </r>
  </si>
  <si>
    <r>
      <t xml:space="preserve">w %
</t>
    </r>
    <r>
      <rPr>
        <sz val="9"/>
        <color rgb="FF4D4D4D"/>
        <rFont val="Arial"/>
        <family val="2"/>
        <charset val="238"/>
      </rPr>
      <t>in %</t>
    </r>
  </si>
  <si>
    <t>a Some data have been changed (re-calculated) in relation to the data published in the previous edition of the publication. b Particulates, as Total Suspended Particulates (TSP).</t>
  </si>
  <si>
    <r>
      <t xml:space="preserve">Emisja
</t>
    </r>
    <r>
      <rPr>
        <sz val="9"/>
        <color rgb="FF4D4D4D"/>
        <rFont val="Arial"/>
        <family val="2"/>
        <charset val="238"/>
      </rPr>
      <t>Emission</t>
    </r>
  </si>
  <si>
    <r>
      <t xml:space="preserve">NMLZO
</t>
    </r>
    <r>
      <rPr>
        <sz val="9"/>
        <color rgb="FF4D4D4D"/>
        <rFont val="Arial"/>
        <family val="2"/>
        <charset val="238"/>
      </rPr>
      <t>NMVOC</t>
    </r>
  </si>
  <si>
    <r>
      <t xml:space="preserve">Wielkość emisji w tonach/rok
</t>
    </r>
    <r>
      <rPr>
        <sz val="9"/>
        <color rgb="FF4D4D4D"/>
        <rFont val="Arial"/>
        <family val="2"/>
        <charset val="238"/>
      </rPr>
      <t>Emission size in tonnes per year</t>
    </r>
  </si>
  <si>
    <r>
      <t xml:space="preserve">Ogółem
</t>
    </r>
    <r>
      <rPr>
        <sz val="9"/>
        <color rgb="FF4D4D4D"/>
        <rFont val="Arial"/>
        <family val="2"/>
        <charset val="238"/>
      </rPr>
      <t>Total</t>
    </r>
  </si>
  <si>
    <r>
      <t xml:space="preserve">25 ton i mniej
</t>
    </r>
    <r>
      <rPr>
        <sz val="9"/>
        <color rgb="FF4D4D4D"/>
        <rFont val="Arial"/>
        <family val="2"/>
        <charset val="238"/>
      </rPr>
      <t>25 and less</t>
    </r>
  </si>
  <si>
    <r>
      <t xml:space="preserve">50 001
i więcej
</t>
    </r>
    <r>
      <rPr>
        <sz val="9"/>
        <color rgb="FF4D4D4D"/>
        <rFont val="Arial"/>
        <family val="2"/>
        <charset val="238"/>
      </rPr>
      <t>50001 and more</t>
    </r>
  </si>
  <si>
    <t>a As of 31 XII.</t>
  </si>
  <si>
    <r>
      <t xml:space="preserve">Urządzenia o skuteczności
</t>
    </r>
    <r>
      <rPr>
        <sz val="9"/>
        <color rgb="FF4D4D4D"/>
        <rFont val="Arial"/>
        <family val="2"/>
        <charset val="238"/>
      </rPr>
      <t>Equipment efficiency</t>
    </r>
  </si>
  <si>
    <r>
      <t xml:space="preserve">niskiej
</t>
    </r>
    <r>
      <rPr>
        <sz val="9"/>
        <color rgb="FF4D4D4D"/>
        <rFont val="Arial"/>
        <family val="2"/>
        <charset val="238"/>
      </rPr>
      <t>low</t>
    </r>
  </si>
  <si>
    <r>
      <t xml:space="preserve">średniej
</t>
    </r>
    <r>
      <rPr>
        <sz val="9"/>
        <color rgb="FF4D4D4D"/>
        <rFont val="Arial"/>
        <family val="2"/>
        <charset val="238"/>
      </rPr>
      <t>moderate</t>
    </r>
  </si>
  <si>
    <r>
      <t xml:space="preserve">wysokiej
</t>
    </r>
    <r>
      <rPr>
        <sz val="9"/>
        <color rgb="FF4D4D4D"/>
        <rFont val="Arial"/>
        <family val="2"/>
        <charset val="238"/>
      </rPr>
      <t>high</t>
    </r>
  </si>
  <si>
    <r>
      <t xml:space="preserve">Pyły
</t>
    </r>
    <r>
      <rPr>
        <sz val="9"/>
        <color rgb="FF4D4D4D"/>
        <rFont val="Arial"/>
        <family val="2"/>
        <charset val="238"/>
      </rPr>
      <t>Particulates</t>
    </r>
  </si>
  <si>
    <r>
      <t xml:space="preserve">Tlenki węgla
</t>
    </r>
    <r>
      <rPr>
        <sz val="9"/>
        <color rgb="FF4D4D4D"/>
        <rFont val="Arial"/>
        <family val="2"/>
        <charset val="238"/>
      </rPr>
      <t>Carbon oxide</t>
    </r>
  </si>
  <si>
    <r>
      <t xml:space="preserve">Węglowodory
</t>
    </r>
    <r>
      <rPr>
        <sz val="9"/>
        <color rgb="FF4D4D4D"/>
        <rFont val="Arial"/>
        <family val="2"/>
        <charset val="238"/>
      </rPr>
      <t>Hydrocarbons</t>
    </r>
  </si>
  <si>
    <r>
      <t xml:space="preserve">w tonach
</t>
    </r>
    <r>
      <rPr>
        <sz val="9"/>
        <color rgb="FF4D4D4D"/>
        <rFont val="Arial"/>
        <family val="2"/>
        <charset val="238"/>
      </rPr>
      <t>in tonnes</t>
    </r>
  </si>
  <si>
    <r>
      <t>Zakłady szczególnie uciążliwe dla czystości powietrza</t>
    </r>
    <r>
      <rPr>
        <i/>
        <vertAlign val="superscript"/>
        <sz val="9"/>
        <rFont val="Arial"/>
        <family val="2"/>
        <charset val="238"/>
      </rPr>
      <t xml:space="preserve">a
</t>
    </r>
    <r>
      <rPr>
        <sz val="9"/>
        <color rgb="FF4D4D4D"/>
        <rFont val="Arial"/>
        <family val="2"/>
        <charset val="238"/>
      </rPr>
      <t>Plants of significant nuisance to air quality</t>
    </r>
    <r>
      <rPr>
        <i/>
        <vertAlign val="superscript"/>
        <sz val="9"/>
        <color rgb="FF4D4D4D"/>
        <rFont val="Arial"/>
        <family val="2"/>
        <charset val="238"/>
      </rPr>
      <t>a</t>
    </r>
  </si>
  <si>
    <r>
      <t xml:space="preserve">O emisji zanieczyszczeń pyłowych
</t>
    </r>
    <r>
      <rPr>
        <sz val="9"/>
        <color rgb="FF4D4D4D"/>
        <rFont val="Arial"/>
        <family val="2"/>
        <charset val="238"/>
      </rPr>
      <t>With particulate pollutants emission</t>
    </r>
  </si>
  <si>
    <r>
      <t xml:space="preserve">ogółem
</t>
    </r>
    <r>
      <rPr>
        <sz val="9"/>
        <color rgb="FF4D4D4D"/>
        <rFont val="Arial"/>
        <family val="2"/>
        <charset val="238"/>
      </rPr>
      <t>total</t>
    </r>
  </si>
  <si>
    <r>
      <t xml:space="preserve">emitujące zanieczyszczenia pyłowe
</t>
    </r>
    <r>
      <rPr>
        <sz val="9"/>
        <color rgb="FF4D4D4D"/>
        <rFont val="Arial"/>
        <family val="2"/>
        <charset val="238"/>
      </rPr>
      <t>emitting particulate pollutants</t>
    </r>
  </si>
  <si>
    <r>
      <t xml:space="preserve">posiadające urządzenia do redukcji zanieczyszczeń pyłowych
</t>
    </r>
    <r>
      <rPr>
        <sz val="9"/>
        <color rgb="FF4D4D4D"/>
        <rFont val="Arial"/>
        <family val="2"/>
        <charset val="238"/>
      </rPr>
      <t>with particulate pollutant reduction systems</t>
    </r>
  </si>
  <si>
    <r>
      <t xml:space="preserve">5001
i więcej
</t>
    </r>
    <r>
      <rPr>
        <sz val="9"/>
        <color rgb="FF4D4D4D"/>
        <rFont val="Arial"/>
        <family val="2"/>
        <charset val="238"/>
      </rPr>
      <t>5001 and more</t>
    </r>
  </si>
  <si>
    <r>
      <t xml:space="preserve">WOJEWÓDZTWA
</t>
    </r>
    <r>
      <rPr>
        <sz val="9"/>
        <color rgb="FF4D4D4D"/>
        <rFont val="Arial"/>
        <family val="2"/>
        <charset val="238"/>
      </rPr>
      <t>VOIVODSHIP</t>
    </r>
  </si>
  <si>
    <r>
      <t xml:space="preserve">ZANIECZYSZCZENIA PYŁOWE
</t>
    </r>
    <r>
      <rPr>
        <b/>
        <sz val="9"/>
        <color rgb="FF4D4D4D"/>
        <rFont val="Arial"/>
        <family val="2"/>
        <charset val="238"/>
      </rPr>
      <t>PARTICULATES POLLUTANTS</t>
    </r>
  </si>
  <si>
    <r>
      <t xml:space="preserve">ZANIECZYSZCZENIA GAZOWE (bez dwutlenku węgla)
</t>
    </r>
    <r>
      <rPr>
        <b/>
        <sz val="9"/>
        <color rgb="FF4D4D4D"/>
        <rFont val="Arial"/>
        <family val="2"/>
        <charset val="238"/>
      </rPr>
      <t>GASEOUS POLLUTANTS (excluding carbon dioxide)</t>
    </r>
  </si>
  <si>
    <r>
      <t xml:space="preserve">ZANIECZYSZCZENIA GAZOWE (z dwutlenkiem węgla)
</t>
    </r>
    <r>
      <rPr>
        <b/>
        <sz val="9"/>
        <color rgb="FF4D4D4D"/>
        <rFont val="Arial"/>
        <family val="2"/>
        <charset val="238"/>
      </rPr>
      <t>GASEOUS POLLUTANTS (including carbon dioxide)</t>
    </r>
  </si>
  <si>
    <r>
      <t xml:space="preserve">emitujące zanieczyszczenia gazowe
</t>
    </r>
    <r>
      <rPr>
        <sz val="9"/>
        <color rgb="FF4D4D4D"/>
        <rFont val="Arial"/>
        <family val="2"/>
        <charset val="238"/>
      </rPr>
      <t>emitting gaseous pollutants</t>
    </r>
  </si>
  <si>
    <t xml:space="preserve"> EXCLUDING CARBON DIOXIDE</t>
  </si>
  <si>
    <t>BEZ DWUTLENKU WĘGLA</t>
  </si>
  <si>
    <t>INCLUDING CARBON DIOXIDE</t>
  </si>
  <si>
    <t>Z DWUTLENKIEM WĘGLA</t>
  </si>
  <si>
    <t>501-1000</t>
  </si>
  <si>
    <t>1001-2000</t>
  </si>
  <si>
    <t>2001-5000</t>
  </si>
  <si>
    <t>5001-10000</t>
  </si>
  <si>
    <t>10001-20000</t>
  </si>
  <si>
    <t>20001-50000</t>
  </si>
  <si>
    <r>
      <t xml:space="preserve">50001
i więcej
</t>
    </r>
    <r>
      <rPr>
        <sz val="9"/>
        <color rgb="FF4D4D4D"/>
        <rFont val="Arial"/>
        <family val="2"/>
        <charset val="238"/>
      </rPr>
      <t>50001 and more</t>
    </r>
  </si>
  <si>
    <r>
      <t xml:space="preserve">Liczba emitorów
</t>
    </r>
    <r>
      <rPr>
        <sz val="9"/>
        <color rgb="FF4D4D4D"/>
        <rFont val="Arial"/>
        <family val="2"/>
        <charset val="238"/>
      </rPr>
      <t>Number of emission sources</t>
    </r>
  </si>
  <si>
    <r>
      <t xml:space="preserve">Emisja zanieczyszczeń w tysiącach ton
</t>
    </r>
    <r>
      <rPr>
        <sz val="9"/>
        <color rgb="FF4D4D4D"/>
        <rFont val="Arial"/>
        <family val="2"/>
        <charset val="238"/>
      </rPr>
      <t>Pollutants emission in thousand tonnes</t>
    </r>
  </si>
  <si>
    <r>
      <t xml:space="preserve">o wysokości
</t>
    </r>
    <r>
      <rPr>
        <sz val="9"/>
        <color rgb="FF4D4D4D"/>
        <rFont val="Arial"/>
        <family val="2"/>
        <charset val="238"/>
      </rPr>
      <t>with the height of</t>
    </r>
  </si>
  <si>
    <r>
      <t xml:space="preserve">pyłowych
z emitorów o wysokości
</t>
    </r>
    <r>
      <rPr>
        <sz val="9"/>
        <color rgb="FF4D4D4D"/>
        <rFont val="Arial"/>
        <family val="2"/>
        <charset val="238"/>
      </rPr>
      <t>particulate from emission sources with the height of</t>
    </r>
  </si>
  <si>
    <r>
      <t xml:space="preserve">gazowych
z emitorów o wysokości
</t>
    </r>
    <r>
      <rPr>
        <sz val="9"/>
        <color rgb="FF4D4D4D"/>
        <rFont val="Arial"/>
        <family val="2"/>
        <charset val="238"/>
      </rPr>
      <t>gaseous from emission sources with the height of</t>
    </r>
  </si>
  <si>
    <r>
      <t xml:space="preserve">do 50 m
</t>
    </r>
    <r>
      <rPr>
        <sz val="9"/>
        <color rgb="FF4D4D4D"/>
        <rFont val="Arial"/>
        <family val="2"/>
        <charset val="238"/>
      </rPr>
      <t>up to 50 m</t>
    </r>
  </si>
  <si>
    <r>
      <t xml:space="preserve">od 100 m
</t>
    </r>
    <r>
      <rPr>
        <sz val="9"/>
        <color rgb="FF4D4D4D"/>
        <rFont val="Arial"/>
        <family val="2"/>
        <charset val="238"/>
      </rPr>
      <t>from 100 m</t>
    </r>
  </si>
  <si>
    <r>
      <t>posiadające urządzenia do redukcji zanieczyszczeń gazowych</t>
    </r>
    <r>
      <rPr>
        <i/>
        <sz val="9"/>
        <color rgb="FF4D4D4D"/>
        <rFont val="Arial"/>
        <family val="2"/>
        <charset val="238"/>
      </rPr>
      <t xml:space="preserve">
</t>
    </r>
    <r>
      <rPr>
        <sz val="9"/>
        <color rgb="FF4D4D4D"/>
        <rFont val="Arial"/>
        <family val="2"/>
        <charset val="238"/>
      </rPr>
      <t>with gaseous pollutant reduction systems</t>
    </r>
  </si>
  <si>
    <r>
      <t xml:space="preserve">ze spalania paliw
</t>
    </r>
    <r>
      <rPr>
        <sz val="9"/>
        <color rgb="FF4D4D4D"/>
        <rFont val="Arial"/>
        <family val="2"/>
        <charset val="238"/>
      </rPr>
      <t>from the combustion of fuel</t>
    </r>
  </si>
  <si>
    <r>
      <t xml:space="preserve">cementowo-wapiennicze i materiałów ogniotrwałych
</t>
    </r>
    <r>
      <rPr>
        <sz val="9"/>
        <color rgb="FF4D4D4D"/>
        <rFont val="Arial"/>
        <family val="2"/>
        <charset val="238"/>
      </rPr>
      <t>ceramic and lame particulates as well as fire resistant materials</t>
    </r>
  </si>
  <si>
    <r>
      <t xml:space="preserve">krzemowe
</t>
    </r>
    <r>
      <rPr>
        <sz val="9"/>
        <color rgb="FF4D4D4D"/>
        <rFont val="Arial"/>
        <family val="2"/>
        <charset val="238"/>
      </rPr>
      <t>silicate</t>
    </r>
  </si>
  <si>
    <r>
      <t xml:space="preserve">nawozów sztucznych
</t>
    </r>
    <r>
      <rPr>
        <sz val="9"/>
        <color rgb="FF4D4D4D"/>
        <rFont val="Arial"/>
        <family val="2"/>
        <charset val="238"/>
      </rPr>
      <t>artificial fertilizers</t>
    </r>
  </si>
  <si>
    <r>
      <t xml:space="preserve">środków powierzchniowo czynnych
</t>
    </r>
    <r>
      <rPr>
        <sz val="9"/>
        <color rgb="FF4D4D4D"/>
        <rFont val="Arial"/>
        <family val="2"/>
        <charset val="238"/>
      </rPr>
      <t>surface active agents</t>
    </r>
  </si>
  <si>
    <r>
      <t xml:space="preserve">węglowo-grafitowe, sadza
</t>
    </r>
    <r>
      <rPr>
        <sz val="9"/>
        <color rgb="FF4D4D4D"/>
        <rFont val="Arial"/>
        <family val="2"/>
        <charset val="238"/>
      </rPr>
      <t>carbon and graphite, soot</t>
    </r>
  </si>
  <si>
    <r>
      <t xml:space="preserve">polimerów
</t>
    </r>
    <r>
      <rPr>
        <sz val="9"/>
        <color rgb="FF4D4D4D"/>
        <rFont val="Arial"/>
        <family val="2"/>
        <charset val="238"/>
      </rPr>
      <t>polymers</t>
    </r>
  </si>
  <si>
    <r>
      <t xml:space="preserve">węgla brunatnego
</t>
    </r>
    <r>
      <rPr>
        <sz val="9"/>
        <color rgb="FF4D4D4D"/>
        <rFont val="Arial"/>
        <family val="2"/>
        <charset val="238"/>
      </rPr>
      <t>lignite</t>
    </r>
  </si>
  <si>
    <t>in thousand tonnes</t>
  </si>
  <si>
    <t>w tysiącach ton</t>
  </si>
  <si>
    <r>
      <t xml:space="preserve">W tym
</t>
    </r>
    <r>
      <rPr>
        <sz val="9"/>
        <color rgb="FF4D4D4D"/>
        <rFont val="Arial"/>
        <family val="2"/>
        <charset val="238"/>
      </rPr>
      <t>Of which</t>
    </r>
  </si>
  <si>
    <r>
      <t xml:space="preserve">dwutlenek siarki
</t>
    </r>
    <r>
      <rPr>
        <sz val="9"/>
        <color rgb="FF4D4D4D"/>
        <rFont val="Arial"/>
        <family val="2"/>
        <charset val="238"/>
      </rPr>
      <t>sulphur dioxide</t>
    </r>
  </si>
  <si>
    <r>
      <t xml:space="preserve">tlenki azotu
</t>
    </r>
    <r>
      <rPr>
        <sz val="9"/>
        <color rgb="FF4D4D4D"/>
        <rFont val="Arial"/>
        <family val="2"/>
        <charset val="238"/>
      </rPr>
      <t>nitrogen oxides</t>
    </r>
  </si>
  <si>
    <r>
      <t xml:space="preserve">dwutlenek węgla
</t>
    </r>
    <r>
      <rPr>
        <sz val="9"/>
        <color rgb="FF4D4D4D"/>
        <rFont val="Arial"/>
        <family val="2"/>
        <charset val="238"/>
      </rPr>
      <t>carbon dioxide</t>
    </r>
  </si>
  <si>
    <r>
      <t xml:space="preserve">Ogółem
</t>
    </r>
    <r>
      <rPr>
        <sz val="9"/>
        <color rgb="FF4D4D4D"/>
        <rFont val="Arial"/>
        <family val="2"/>
        <charset val="238"/>
      </rPr>
      <t>Grand total</t>
    </r>
  </si>
  <si>
    <r>
      <t xml:space="preserve">z procesów techno-logicznych
</t>
    </r>
    <r>
      <rPr>
        <sz val="9"/>
        <color rgb="FF4D4D4D"/>
        <rFont val="Arial"/>
        <family val="2"/>
        <charset val="238"/>
      </rPr>
      <t>from technolo-gical processes</t>
    </r>
  </si>
  <si>
    <r>
      <t xml:space="preserve">tlenek węgla
</t>
    </r>
    <r>
      <rPr>
        <sz val="9"/>
        <color rgb="FF4D4D4D"/>
        <rFont val="Arial"/>
        <family val="2"/>
        <charset val="238"/>
      </rPr>
      <t>carbon oxide</t>
    </r>
  </si>
  <si>
    <r>
      <t xml:space="preserve">ze spalania biomasy
</t>
    </r>
    <r>
      <rPr>
        <sz val="9"/>
        <color rgb="FF4D4D4D"/>
        <rFont val="Arial"/>
        <family val="2"/>
        <charset val="238"/>
      </rPr>
      <t>from the combustion of biomass</t>
    </r>
  </si>
  <si>
    <r>
      <t xml:space="preserve">z pozostałych źródeł 
</t>
    </r>
    <r>
      <rPr>
        <sz val="9"/>
        <color rgb="FF4D4D4D"/>
        <rFont val="Arial"/>
        <family val="2"/>
        <charset val="238"/>
      </rPr>
      <t>from the other sources</t>
    </r>
  </si>
  <si>
    <r>
      <t xml:space="preserve">Zanieczyszczenia
</t>
    </r>
    <r>
      <rPr>
        <sz val="9"/>
        <color rgb="FF4D4D4D"/>
        <rFont val="Arial"/>
        <family val="2"/>
        <charset val="238"/>
      </rPr>
      <t>Pollutants</t>
    </r>
  </si>
  <si>
    <r>
      <t xml:space="preserve">pyłowe
</t>
    </r>
    <r>
      <rPr>
        <sz val="9"/>
        <color rgb="FF4D4D4D"/>
        <rFont val="Arial"/>
        <family val="2"/>
        <charset val="238"/>
      </rPr>
      <t>particulate</t>
    </r>
  </si>
  <si>
    <r>
      <t xml:space="preserve">gazowe
</t>
    </r>
    <r>
      <rPr>
        <sz val="9"/>
        <color rgb="FF4D4D4D"/>
        <rFont val="Arial"/>
        <family val="2"/>
        <charset val="238"/>
      </rPr>
      <t>gaseous</t>
    </r>
  </si>
  <si>
    <r>
      <t xml:space="preserve">w tym ze spalania paliw
</t>
    </r>
    <r>
      <rPr>
        <sz val="9"/>
        <color rgb="FF4D4D4D"/>
        <rFont val="Arial"/>
        <family val="2"/>
        <charset val="238"/>
      </rPr>
      <t>from the combustion of fuel</t>
    </r>
  </si>
  <si>
    <r>
      <t xml:space="preserve">tlenek węgla
</t>
    </r>
    <r>
      <rPr>
        <sz val="9"/>
        <color rgb="FF4D4D4D"/>
        <rFont val="Arial"/>
        <family val="2"/>
        <charset val="238"/>
      </rPr>
      <t xml:space="preserve">carbon oxide </t>
    </r>
  </si>
  <si>
    <r>
      <t xml:space="preserve">UZDROWISKA
</t>
    </r>
    <r>
      <rPr>
        <sz val="9"/>
        <color rgb="FF4D4D4D"/>
        <rFont val="Arial"/>
        <family val="2"/>
        <charset val="238"/>
      </rPr>
      <t>HEALTH RESORTS</t>
    </r>
  </si>
  <si>
    <r>
      <t xml:space="preserve">pyłowe
</t>
    </r>
    <r>
      <rPr>
        <sz val="9"/>
        <color rgb="FF4D4D4D"/>
        <rFont val="Arial"/>
        <family val="2"/>
        <charset val="238"/>
      </rPr>
      <t>particulates</t>
    </r>
  </si>
  <si>
    <r>
      <rPr>
        <sz val="9"/>
        <color theme="1"/>
        <rFont val="Arial"/>
        <family val="2"/>
        <charset val="238"/>
      </rPr>
      <t>Chrom</t>
    </r>
    <r>
      <rPr>
        <sz val="9"/>
        <rFont val="Arial"/>
        <family val="2"/>
        <charset val="238"/>
      </rPr>
      <t xml:space="preserve">
</t>
    </r>
    <r>
      <rPr>
        <sz val="9"/>
        <color rgb="FF4D4D4D"/>
        <rFont val="Arial"/>
        <family val="2"/>
        <charset val="238"/>
      </rPr>
      <t>Chromium</t>
    </r>
  </si>
  <si>
    <r>
      <t xml:space="preserve">Cyna
</t>
    </r>
    <r>
      <rPr>
        <sz val="9"/>
        <color rgb="FF4D4D4D"/>
        <rFont val="Arial"/>
        <family val="2"/>
        <charset val="238"/>
      </rPr>
      <t>Tin</t>
    </r>
  </si>
  <si>
    <r>
      <t xml:space="preserve">Kobalt
</t>
    </r>
    <r>
      <rPr>
        <sz val="9"/>
        <color rgb="FF4D4D4D"/>
        <rFont val="Arial"/>
        <family val="2"/>
        <charset val="238"/>
      </rPr>
      <t>Cobalt</t>
    </r>
  </si>
  <si>
    <r>
      <t xml:space="preserve">Mangan
</t>
    </r>
    <r>
      <rPr>
        <sz val="9"/>
        <color rgb="FF4D4D4D"/>
        <rFont val="Arial"/>
        <family val="2"/>
        <charset val="238"/>
      </rPr>
      <t>Manganese</t>
    </r>
  </si>
  <si>
    <r>
      <t xml:space="preserve">Molibden
</t>
    </r>
    <r>
      <rPr>
        <sz val="9"/>
        <color rgb="FF4D4D4D"/>
        <rFont val="Arial"/>
        <family val="2"/>
        <charset val="238"/>
      </rPr>
      <t>Molybdenum</t>
    </r>
  </si>
  <si>
    <r>
      <t xml:space="preserve">w kilogramach na rok
</t>
    </r>
    <r>
      <rPr>
        <sz val="9"/>
        <color rgb="FF4D4D4D"/>
        <rFont val="Arial"/>
        <family val="2"/>
        <charset val="238"/>
      </rPr>
      <t>in kilograms per year</t>
    </r>
  </si>
  <si>
    <t>AIR POLLUTANTS EMISSION FROM PLANTS OF SIGNIFICANT NUISANCE TO AIR QUALITY BY TYPES OF SUBSTANCES</t>
  </si>
  <si>
    <r>
      <t>Cobalt</t>
    </r>
    <r>
      <rPr>
        <vertAlign val="superscript"/>
        <sz val="9"/>
        <color rgb="FF4D4D4D"/>
        <rFont val="Arial"/>
        <family val="2"/>
        <charset val="238"/>
      </rPr>
      <t>a</t>
    </r>
  </si>
  <si>
    <r>
      <t>Nitrogen oxides (in terms of NO</t>
    </r>
    <r>
      <rPr>
        <vertAlign val="subscript"/>
        <sz val="9"/>
        <color rgb="FF4D4D4D"/>
        <rFont val="Arial"/>
        <family val="2"/>
        <charset val="238"/>
      </rPr>
      <t>2</t>
    </r>
    <r>
      <rPr>
        <sz val="9"/>
        <color rgb="FF4D4D4D"/>
        <rFont val="Arial"/>
        <family val="2"/>
        <charset val="238"/>
      </rPr>
      <t>)</t>
    </r>
  </si>
  <si>
    <t>Halogen-derived hydrocarbons: compounds as HCFC</t>
  </si>
  <si>
    <r>
      <t xml:space="preserve">Emisja zanieczyszczeń
w tonach
</t>
    </r>
    <r>
      <rPr>
        <sz val="9"/>
        <color rgb="FF4D4D4D"/>
        <rFont val="Arial"/>
        <family val="2"/>
        <charset val="238"/>
      </rPr>
      <t>Pollutants emission
in tonnes</t>
    </r>
  </si>
  <si>
    <r>
      <t xml:space="preserve">Emisja zanieczyszczeń   </t>
    </r>
    <r>
      <rPr>
        <sz val="9"/>
        <color rgb="FF4D4D4D"/>
        <rFont val="Arial"/>
        <family val="2"/>
        <charset val="238"/>
      </rPr>
      <t xml:space="preserve"> Pollutants emission</t>
    </r>
  </si>
  <si>
    <r>
      <t xml:space="preserve">gazowych   </t>
    </r>
    <r>
      <rPr>
        <sz val="9"/>
        <color rgb="FF4D4D4D"/>
        <rFont val="Arial"/>
        <family val="2"/>
        <charset val="238"/>
      </rPr>
      <t>gaseous</t>
    </r>
  </si>
  <si>
    <r>
      <t xml:space="preserve">w tym   </t>
    </r>
    <r>
      <rPr>
        <sz val="9"/>
        <color rgb="FF4D4D4D"/>
        <rFont val="Arial"/>
        <family val="2"/>
        <charset val="238"/>
      </rPr>
      <t>of which</t>
    </r>
  </si>
  <si>
    <r>
      <t xml:space="preserve">Zanieczyszczenia zatrzymane 
w urządzeniach do redukcji
</t>
    </r>
    <r>
      <rPr>
        <sz val="9"/>
        <color rgb="FF4D4D4D"/>
        <rFont val="Arial"/>
        <family val="2"/>
        <charset val="238"/>
      </rPr>
      <t>Pollutants retained 
in reduction systems</t>
    </r>
  </si>
  <si>
    <r>
      <t xml:space="preserve">pyłowych   </t>
    </r>
    <r>
      <rPr>
        <sz val="9"/>
        <color rgb="FF4D4D4D"/>
        <rFont val="Arial"/>
        <family val="2"/>
        <charset val="238"/>
      </rPr>
      <t>particulate</t>
    </r>
  </si>
  <si>
    <r>
      <t xml:space="preserve">dwutlenek siarki  </t>
    </r>
    <r>
      <rPr>
        <i/>
        <sz val="9"/>
        <color rgb="FF4D4D4D"/>
        <rFont val="Arial"/>
        <family val="2"/>
        <charset val="238"/>
      </rPr>
      <t xml:space="preserve"> </t>
    </r>
    <r>
      <rPr>
        <sz val="9"/>
        <color rgb="FF4D4D4D"/>
        <rFont val="Arial"/>
        <family val="2"/>
        <charset val="238"/>
      </rPr>
      <t>sulphur dioxide</t>
    </r>
  </si>
  <si>
    <r>
      <t xml:space="preserve">dwutlenek węgla   </t>
    </r>
    <r>
      <rPr>
        <sz val="9"/>
        <color rgb="FF4D4D4D"/>
        <rFont val="Arial"/>
        <family val="2"/>
        <charset val="238"/>
      </rPr>
      <t>carbon dioxide</t>
    </r>
  </si>
  <si>
    <r>
      <t>ogółem</t>
    </r>
    <r>
      <rPr>
        <sz val="9"/>
        <color rgb="FF4D4D4D"/>
        <rFont val="Arial"/>
        <family val="2"/>
        <charset val="238"/>
      </rPr>
      <t xml:space="preserve">
total</t>
    </r>
  </si>
  <si>
    <r>
      <t>tlenki azotu 
(w przeliczeniu na NO</t>
    </r>
    <r>
      <rPr>
        <vertAlign val="subscript"/>
        <sz val="9"/>
        <color theme="1"/>
        <rFont val="Arial"/>
        <family val="2"/>
        <charset val="238"/>
      </rPr>
      <t>2</t>
    </r>
    <r>
      <rPr>
        <sz val="9"/>
        <color theme="1"/>
        <rFont val="Arial"/>
        <family val="2"/>
        <charset val="238"/>
      </rPr>
      <t xml:space="preserve">)
</t>
    </r>
    <r>
      <rPr>
        <sz val="9"/>
        <color rgb="FF4D4D4D"/>
        <rFont val="Arial"/>
        <family val="2"/>
        <charset val="238"/>
      </rPr>
      <t>nitrogen oxides 
(calculated as NO</t>
    </r>
    <r>
      <rPr>
        <vertAlign val="subscript"/>
        <sz val="9"/>
        <color rgb="FF4D4D4D"/>
        <rFont val="Arial"/>
        <family val="2"/>
        <charset val="238"/>
      </rPr>
      <t>2</t>
    </r>
    <r>
      <rPr>
        <sz val="9"/>
        <color rgb="FF4D4D4D"/>
        <rFont val="Arial"/>
        <family val="2"/>
        <charset val="238"/>
      </rPr>
      <t>)</t>
    </r>
  </si>
  <si>
    <r>
      <t xml:space="preserve">gazowych
(bez dwutlenku węgla)
</t>
    </r>
    <r>
      <rPr>
        <sz val="9"/>
        <color rgb="FF4D4D4D"/>
        <rFont val="Arial"/>
        <family val="2"/>
        <charset val="238"/>
      </rPr>
      <t>gaseous
(excluding carbon dioxide)</t>
    </r>
  </si>
  <si>
    <r>
      <t xml:space="preserve">w tysiącach ton   </t>
    </r>
    <r>
      <rPr>
        <sz val="9"/>
        <color rgb="FF4D4D4D"/>
        <rFont val="Arial"/>
        <family val="2"/>
        <charset val="238"/>
      </rPr>
      <t>in thousand tonnes</t>
    </r>
  </si>
  <si>
    <r>
      <t xml:space="preserve">Poziom
</t>
    </r>
    <r>
      <rPr>
        <sz val="9"/>
        <color rgb="FF4D4D4D"/>
        <rFont val="Arial"/>
        <family val="2"/>
        <charset val="238"/>
      </rPr>
      <t>Level of</t>
    </r>
  </si>
  <si>
    <r>
      <t xml:space="preserve">działu
</t>
    </r>
    <r>
      <rPr>
        <sz val="9"/>
        <color rgb="FF4D4D4D"/>
        <rFont val="Arial"/>
        <family val="2"/>
        <charset val="238"/>
      </rPr>
      <t>divi-sion</t>
    </r>
  </si>
  <si>
    <r>
      <t xml:space="preserve">grupy
</t>
    </r>
    <r>
      <rPr>
        <sz val="9"/>
        <color rgb="FF4D4D4D"/>
        <rFont val="Arial"/>
        <family val="2"/>
        <charset val="238"/>
      </rPr>
      <t>group</t>
    </r>
  </si>
  <si>
    <r>
      <t xml:space="preserve"> WYSZCZEGÓLNIENIE
</t>
    </r>
    <r>
      <rPr>
        <sz val="9"/>
        <color rgb="FF4D4D4D"/>
        <rFont val="Arial"/>
        <family val="2"/>
        <charset val="238"/>
      </rPr>
      <t>SPECIFICATION</t>
    </r>
  </si>
  <si>
    <r>
      <t xml:space="preserve"> Emisja zanieczyszczeń w tys. ton
</t>
    </r>
    <r>
      <rPr>
        <sz val="9"/>
        <color rgb="FF4D4D4D"/>
        <rFont val="Arial"/>
        <family val="2"/>
        <charset val="238"/>
      </rPr>
      <t>Pollutants emission in thousand tonnes</t>
    </r>
  </si>
  <si>
    <r>
      <t xml:space="preserve">Zanieczyszczenia zatrzymane w urządzeniach do redukcji zanieczyszczeń
</t>
    </r>
    <r>
      <rPr>
        <sz val="9"/>
        <color rgb="FF4D4D4D"/>
        <rFont val="Arial"/>
        <family val="2"/>
        <charset val="238"/>
      </rPr>
      <t xml:space="preserve">Pollutants retained in reduction systems </t>
    </r>
  </si>
  <si>
    <r>
      <t xml:space="preserve">pyłowych
</t>
    </r>
    <r>
      <rPr>
        <sz val="9"/>
        <color rgb="FF4D4D4D"/>
        <rFont val="Arial"/>
        <family val="2"/>
        <charset val="238"/>
      </rPr>
      <t>particulate</t>
    </r>
  </si>
  <si>
    <r>
      <t xml:space="preserve">gazowych
</t>
    </r>
    <r>
      <rPr>
        <sz val="9"/>
        <color rgb="FF4D4D4D"/>
        <rFont val="Arial"/>
        <family val="2"/>
        <charset val="238"/>
      </rPr>
      <t>gaseous</t>
    </r>
  </si>
  <si>
    <r>
      <t xml:space="preserve">w tym ze spalania paliw
</t>
    </r>
    <r>
      <rPr>
        <sz val="9"/>
        <color rgb="FF4D4D4D"/>
        <rFont val="Arial"/>
        <family val="2"/>
        <charset val="238"/>
      </rPr>
      <t>of which from the combus-tion of fuel</t>
    </r>
  </si>
  <si>
    <r>
      <t xml:space="preserve">w tysiącach ton
</t>
    </r>
    <r>
      <rPr>
        <sz val="9"/>
        <color rgb="FF4D4D4D"/>
        <rFont val="Arial"/>
        <family val="2"/>
        <charset val="238"/>
      </rPr>
      <t>in thousands tonnes</t>
    </r>
  </si>
  <si>
    <t>TOTAL</t>
  </si>
  <si>
    <t>SECTION B+C+D+E</t>
  </si>
  <si>
    <t>SEKCJA B+C+D+E</t>
  </si>
  <si>
    <t>SEKCJA B</t>
  </si>
  <si>
    <t>SECTION B</t>
  </si>
  <si>
    <t>SECTION C</t>
  </si>
  <si>
    <t xml:space="preserve">SEKCJA C </t>
  </si>
  <si>
    <t>SECTION D</t>
  </si>
  <si>
    <t xml:space="preserve">SEKCJA D </t>
  </si>
  <si>
    <t>SECTION F</t>
  </si>
  <si>
    <t xml:space="preserve">SEKCJA E </t>
  </si>
  <si>
    <t>SECTION E</t>
  </si>
  <si>
    <t xml:space="preserve">SEKCJA F </t>
  </si>
  <si>
    <t>SECTION G</t>
  </si>
  <si>
    <t xml:space="preserve">SEKCJA G </t>
  </si>
  <si>
    <t>SECTION O</t>
  </si>
  <si>
    <t xml:space="preserve">SEKCJA O </t>
  </si>
  <si>
    <t>SECTION Q</t>
  </si>
  <si>
    <t xml:space="preserve">SEKCJA Q </t>
  </si>
  <si>
    <t>OTHER SECTIONS</t>
  </si>
  <si>
    <r>
      <t xml:space="preserve">w dobsonach
</t>
    </r>
    <r>
      <rPr>
        <sz val="9"/>
        <color rgb="FF4D4D4D"/>
        <rFont val="Arial"/>
        <family val="2"/>
        <charset val="238"/>
      </rPr>
      <t>in dobsons</t>
    </r>
  </si>
  <si>
    <r>
      <t xml:space="preserve">ŚREDNIE MIESIĘCZNE
</t>
    </r>
    <r>
      <rPr>
        <sz val="9"/>
        <color rgb="FF4D4D4D"/>
        <rFont val="Arial"/>
        <family val="2"/>
        <charset val="238"/>
      </rPr>
      <t>MONTHLY AVERAGE</t>
    </r>
  </si>
  <si>
    <r>
      <t xml:space="preserve">ZWIĘKSZENIE (+) LUB ZMNIEJSZENIE (-) W STOSUNKU DO ŚREDNICH WIELOLETNICH
</t>
    </r>
    <r>
      <rPr>
        <sz val="9"/>
        <color rgb="FF4D4D4D"/>
        <rFont val="Arial"/>
        <family val="2"/>
        <charset val="238"/>
      </rPr>
      <t>INCREASE (+) OR DECREASE (-) IN RELATION TO LONG-TERM AVERAGES</t>
    </r>
  </si>
  <si>
    <r>
      <t xml:space="preserve">Warstwy atmosfery między standardowymi powierzchniami izobarycznymi (hPa)
</t>
    </r>
    <r>
      <rPr>
        <sz val="9"/>
        <color rgb="FF4D4D4D"/>
        <rFont val="Arial"/>
        <family val="2"/>
        <charset val="238"/>
      </rPr>
      <t>Atmospheric layers between standard isobaric surfaces (hPa)</t>
    </r>
  </si>
  <si>
    <r>
      <t xml:space="preserve">Lokalizacja stanowisk pomiarowych
</t>
    </r>
    <r>
      <rPr>
        <sz val="9"/>
        <color rgb="FF4D4D4D"/>
        <rFont val="Arial"/>
        <family val="2"/>
        <charset val="238"/>
      </rPr>
      <t>Location of monitoring sites</t>
    </r>
  </si>
  <si>
    <r>
      <t xml:space="preserve">Stężenie maksymalne
</t>
    </r>
    <r>
      <rPr>
        <sz val="9"/>
        <color rgb="FF4D4D4D"/>
        <rFont val="Arial"/>
        <family val="2"/>
        <charset val="238"/>
      </rPr>
      <t>Maximum concentration</t>
    </r>
  </si>
  <si>
    <r>
      <t xml:space="preserve">1-godzinne
</t>
    </r>
    <r>
      <rPr>
        <sz val="9"/>
        <color rgb="FF4D4D4D"/>
        <rFont val="Arial"/>
        <family val="2"/>
        <charset val="238"/>
      </rPr>
      <t>1-hour</t>
    </r>
  </si>
  <si>
    <r>
      <t xml:space="preserve">Przywóz do Polski z terenu UE
</t>
    </r>
    <r>
      <rPr>
        <sz val="9"/>
        <color rgb="FF4D4D4D"/>
        <rFont val="Arial"/>
        <family val="2"/>
        <charset val="238"/>
      </rPr>
      <t>Imports to Poland from EU</t>
    </r>
  </si>
  <si>
    <r>
      <t xml:space="preserve">Import spoza UE do Polski
</t>
    </r>
    <r>
      <rPr>
        <sz val="9"/>
        <color rgb="FF4D4D4D"/>
        <rFont val="Arial"/>
        <family val="2"/>
        <charset val="238"/>
      </rPr>
      <t>Imports from outside EU to Poland</t>
    </r>
  </si>
  <si>
    <r>
      <t xml:space="preserve">Wywóz z Polski na teren UE
</t>
    </r>
    <r>
      <rPr>
        <sz val="9"/>
        <color rgb="FF4D4D4D"/>
        <rFont val="Arial"/>
        <family val="2"/>
        <charset val="238"/>
      </rPr>
      <t>Exports from Poland to EU</t>
    </r>
  </si>
  <si>
    <r>
      <t xml:space="preserve">Eksport z Polski poza UE
</t>
    </r>
    <r>
      <rPr>
        <sz val="9"/>
        <color rgb="FF4D4D4D"/>
        <rFont val="Arial"/>
        <family val="2"/>
        <charset val="238"/>
      </rPr>
      <t>Exports from Poland outside EU</t>
    </r>
  </si>
  <si>
    <r>
      <t xml:space="preserve">liczba stanowisk
</t>
    </r>
    <r>
      <rPr>
        <sz val="9"/>
        <color rgb="FF4D4D4D"/>
        <rFont val="Arial"/>
        <family val="2"/>
        <charset val="238"/>
      </rPr>
      <t>number of monitoring sites</t>
    </r>
  </si>
  <si>
    <r>
      <t>wartość normowanego
stężenia średniego rocznego w µg/m</t>
    </r>
    <r>
      <rPr>
        <vertAlign val="superscript"/>
        <sz val="9"/>
        <rFont val="Arial"/>
        <family val="2"/>
        <charset val="238"/>
      </rPr>
      <t xml:space="preserve">3
</t>
    </r>
    <r>
      <rPr>
        <sz val="9"/>
        <rFont val="Arial"/>
        <family val="2"/>
        <charset val="238"/>
      </rPr>
      <t>(poziom dopuszczalny: 25 µg/m</t>
    </r>
    <r>
      <rPr>
        <vertAlign val="superscript"/>
        <sz val="9"/>
        <rFont val="Arial"/>
        <family val="2"/>
        <charset val="238"/>
      </rPr>
      <t>3</t>
    </r>
    <r>
      <rPr>
        <sz val="9"/>
        <rFont val="Arial"/>
        <family val="2"/>
        <charset val="238"/>
      </rPr>
      <t xml:space="preserve">)
</t>
    </r>
    <r>
      <rPr>
        <sz val="9"/>
        <color rgb="FF4D4D4D"/>
        <rFont val="Arial"/>
        <family val="2"/>
        <charset val="238"/>
      </rPr>
      <t>value of standardized average annual
concentration in μg/m</t>
    </r>
    <r>
      <rPr>
        <vertAlign val="superscript"/>
        <sz val="9"/>
        <color rgb="FF4D4D4D"/>
        <rFont val="Arial"/>
        <family val="2"/>
        <charset val="238"/>
      </rPr>
      <t>3</t>
    </r>
    <r>
      <rPr>
        <sz val="9"/>
        <color rgb="FF4D4D4D"/>
        <rFont val="Arial"/>
        <family val="2"/>
        <charset val="238"/>
      </rPr>
      <t xml:space="preserve">
(limit value: 25 μg/m</t>
    </r>
    <r>
      <rPr>
        <vertAlign val="superscript"/>
        <sz val="9"/>
        <color rgb="FF4D4D4D"/>
        <rFont val="Arial"/>
        <family val="2"/>
        <charset val="238"/>
      </rPr>
      <t>3</t>
    </r>
    <r>
      <rPr>
        <sz val="9"/>
        <color rgb="FF4D4D4D"/>
        <rFont val="Arial"/>
        <family val="2"/>
        <charset val="238"/>
      </rPr>
      <t>)</t>
    </r>
  </si>
  <si>
    <r>
      <t>wartość normowanego
stężenia średniego rocznego w µg/m</t>
    </r>
    <r>
      <rPr>
        <vertAlign val="superscript"/>
        <sz val="9"/>
        <rFont val="Arial"/>
        <family val="2"/>
        <charset val="238"/>
      </rPr>
      <t xml:space="preserve">3
</t>
    </r>
    <r>
      <rPr>
        <sz val="9"/>
        <rFont val="Arial"/>
        <family val="2"/>
        <charset val="238"/>
      </rPr>
      <t>(poziom dopuszczalny: 40 µg/m</t>
    </r>
    <r>
      <rPr>
        <vertAlign val="superscript"/>
        <sz val="9"/>
        <rFont val="Arial"/>
        <family val="2"/>
        <charset val="238"/>
      </rPr>
      <t>3</t>
    </r>
    <r>
      <rPr>
        <sz val="9"/>
        <rFont val="Arial"/>
        <family val="2"/>
        <charset val="238"/>
      </rPr>
      <t xml:space="preserve">)
</t>
    </r>
    <r>
      <rPr>
        <sz val="9"/>
        <color rgb="FF4D4D4D"/>
        <rFont val="Arial"/>
        <family val="2"/>
        <charset val="238"/>
      </rPr>
      <t>value of standardized average annual
concentration in μg/m</t>
    </r>
    <r>
      <rPr>
        <vertAlign val="superscript"/>
        <sz val="9"/>
        <color rgb="FF4D4D4D"/>
        <rFont val="Arial"/>
        <family val="2"/>
        <charset val="238"/>
      </rPr>
      <t>3</t>
    </r>
    <r>
      <rPr>
        <sz val="9"/>
        <color rgb="FF4D4D4D"/>
        <rFont val="Arial"/>
        <family val="2"/>
        <charset val="238"/>
      </rPr>
      <t xml:space="preserve">
(limit value: 40 μg/m</t>
    </r>
    <r>
      <rPr>
        <vertAlign val="superscript"/>
        <sz val="9"/>
        <color rgb="FF4D4D4D"/>
        <rFont val="Arial"/>
        <family val="2"/>
        <charset val="238"/>
      </rPr>
      <t>3</t>
    </r>
    <r>
      <rPr>
        <sz val="9"/>
        <color rgb="FF4D4D4D"/>
        <rFont val="Arial"/>
        <family val="2"/>
        <charset val="238"/>
      </rPr>
      <t>)</t>
    </r>
  </si>
  <si>
    <r>
      <t xml:space="preserve">minimalne
</t>
    </r>
    <r>
      <rPr>
        <sz val="9"/>
        <color rgb="FF4D4D4D"/>
        <rFont val="Arial"/>
        <family val="2"/>
        <charset val="238"/>
      </rPr>
      <t>minimum</t>
    </r>
  </si>
  <si>
    <r>
      <t xml:space="preserve">średnie
</t>
    </r>
    <r>
      <rPr>
        <sz val="9"/>
        <color rgb="FF4D4D4D"/>
        <rFont val="Arial"/>
        <family val="2"/>
        <charset val="238"/>
      </rPr>
      <t>average</t>
    </r>
  </si>
  <si>
    <r>
      <t xml:space="preserve">maksymalne
</t>
    </r>
    <r>
      <rPr>
        <sz val="9"/>
        <color rgb="FF4D4D4D"/>
        <rFont val="Arial"/>
        <family val="2"/>
        <charset val="238"/>
      </rPr>
      <t>maximum</t>
    </r>
  </si>
  <si>
    <t>Aglomeracja białostocka</t>
  </si>
  <si>
    <t>Aglomeracja bydgoska</t>
  </si>
  <si>
    <t>Aglomeracja górnośląska</t>
  </si>
  <si>
    <t>Aglomeracja krakowska</t>
  </si>
  <si>
    <t>Aglomeracja łódzka</t>
  </si>
  <si>
    <t>Aglomeracja rybnicko-jastrzębska</t>
  </si>
  <si>
    <t>Aglomeracja szczecińska</t>
  </si>
  <si>
    <t>Aglomeracja trójmiejska</t>
  </si>
  <si>
    <t>Aglomeracja warszawska</t>
  </si>
  <si>
    <t>Aglomeracja wrocławska</t>
  </si>
  <si>
    <r>
      <t xml:space="preserve">Stężenia średnie roczne dwutlenku azotu
</t>
    </r>
    <r>
      <rPr>
        <sz val="9"/>
        <color rgb="FF4D4D4D"/>
        <rFont val="Arial"/>
        <family val="2"/>
        <charset val="238"/>
      </rPr>
      <t>Annual mean concentration of nitrogen dioxide</t>
    </r>
  </si>
  <si>
    <r>
      <t xml:space="preserve">Stężenia średnie roczne dwutlenku siarki
</t>
    </r>
    <r>
      <rPr>
        <sz val="9"/>
        <color rgb="FF4D4D4D"/>
        <rFont val="Arial"/>
        <family val="2"/>
        <charset val="238"/>
      </rPr>
      <t>Annual mean concentration of sulphur dioxide</t>
    </r>
  </si>
  <si>
    <r>
      <t>wartość 
stężenia średniego rocznego w µg/m</t>
    </r>
    <r>
      <rPr>
        <vertAlign val="superscript"/>
        <sz val="9"/>
        <rFont val="Arial"/>
        <family val="2"/>
        <charset val="238"/>
      </rPr>
      <t>3</t>
    </r>
    <r>
      <rPr>
        <sz val="9"/>
        <rFont val="Arial"/>
        <family val="2"/>
        <charset val="238"/>
      </rPr>
      <t xml:space="preserve">
</t>
    </r>
    <r>
      <rPr>
        <sz val="9"/>
        <color rgb="FF4D4D4D"/>
        <rFont val="Arial"/>
        <family val="2"/>
        <charset val="238"/>
      </rPr>
      <t>value of  annual mean
concentration in μg/m</t>
    </r>
    <r>
      <rPr>
        <vertAlign val="superscript"/>
        <sz val="9"/>
        <color rgb="FF4D4D4D"/>
        <rFont val="Arial"/>
        <family val="2"/>
        <charset val="238"/>
      </rPr>
      <t>3</t>
    </r>
  </si>
  <si>
    <r>
      <t xml:space="preserve">AGLOMERACJA / MIASTO
</t>
    </r>
    <r>
      <rPr>
        <sz val="9"/>
        <color rgb="FF4D4D4D"/>
        <rFont val="Arial"/>
        <family val="2"/>
        <charset val="238"/>
      </rPr>
      <t>AGGLOMERATION / CITY</t>
    </r>
  </si>
  <si>
    <r>
      <t xml:space="preserve">Stężenia średnie roczne
</t>
    </r>
    <r>
      <rPr>
        <sz val="9"/>
        <color rgb="FF4D4D4D"/>
        <rFont val="Arial"/>
        <family val="2"/>
        <charset val="238"/>
      </rPr>
      <t>Annual mean concentration</t>
    </r>
  </si>
  <si>
    <r>
      <t>wartość stężenia
średniego rocznego w µg/m</t>
    </r>
    <r>
      <rPr>
        <vertAlign val="superscript"/>
        <sz val="9"/>
        <rFont val="Arial"/>
        <family val="2"/>
        <charset val="238"/>
      </rPr>
      <t xml:space="preserve">3
</t>
    </r>
    <r>
      <rPr>
        <sz val="9"/>
        <color rgb="FF4D4D4D"/>
        <rFont val="Arial"/>
        <family val="2"/>
        <charset val="238"/>
      </rPr>
      <t>value of annual mean
concentration in μg/m</t>
    </r>
    <r>
      <rPr>
        <vertAlign val="superscript"/>
        <sz val="9"/>
        <color rgb="FF4D4D4D"/>
        <rFont val="Arial"/>
        <family val="2"/>
        <charset val="238"/>
      </rPr>
      <t>3</t>
    </r>
  </si>
  <si>
    <r>
      <t xml:space="preserve">Stężenia średnie roczne benzenu
</t>
    </r>
    <r>
      <rPr>
        <sz val="9"/>
        <color rgb="FF4D4D4D"/>
        <rFont val="Arial"/>
        <family val="2"/>
        <charset val="238"/>
      </rPr>
      <t>Annual mean benzene concentration</t>
    </r>
  </si>
  <si>
    <r>
      <t xml:space="preserve">Stężenia średnie roczne ołowiu
</t>
    </r>
    <r>
      <rPr>
        <sz val="9"/>
        <color rgb="FF4D4D4D"/>
        <rFont val="Arial"/>
        <family val="2"/>
        <charset val="238"/>
      </rPr>
      <t>Annual mean lead concentration</t>
    </r>
  </si>
  <si>
    <r>
      <t>wartość normowanego stężenia
średniego rocznego w µg/m</t>
    </r>
    <r>
      <rPr>
        <vertAlign val="superscript"/>
        <sz val="9"/>
        <rFont val="Arial"/>
        <family val="2"/>
        <charset val="238"/>
      </rPr>
      <t xml:space="preserve">3
</t>
    </r>
    <r>
      <rPr>
        <sz val="9"/>
        <rFont val="Arial"/>
        <family val="2"/>
        <charset val="238"/>
      </rPr>
      <t>(poziom dopuszczalny: 5 µg/m</t>
    </r>
    <r>
      <rPr>
        <vertAlign val="superscript"/>
        <sz val="9"/>
        <rFont val="Arial"/>
        <family val="2"/>
        <charset val="238"/>
      </rPr>
      <t>3</t>
    </r>
    <r>
      <rPr>
        <sz val="9"/>
        <rFont val="Arial"/>
        <family val="2"/>
        <charset val="238"/>
      </rPr>
      <t xml:space="preserve">)
</t>
    </r>
    <r>
      <rPr>
        <sz val="9"/>
        <color rgb="FF4D4D4D"/>
        <rFont val="Arial"/>
        <family val="2"/>
        <charset val="238"/>
      </rPr>
      <t>value of standardized annual mean
concentration in μg/m</t>
    </r>
    <r>
      <rPr>
        <vertAlign val="superscript"/>
        <sz val="9"/>
        <color rgb="FF4D4D4D"/>
        <rFont val="Arial"/>
        <family val="2"/>
        <charset val="238"/>
      </rPr>
      <t>3</t>
    </r>
    <r>
      <rPr>
        <sz val="9"/>
        <color rgb="FF4D4D4D"/>
        <rFont val="Arial"/>
        <family val="2"/>
        <charset val="238"/>
      </rPr>
      <t xml:space="preserve">
(limit value: 5 μg/m</t>
    </r>
    <r>
      <rPr>
        <vertAlign val="superscript"/>
        <sz val="9"/>
        <color rgb="FF4D4D4D"/>
        <rFont val="Arial"/>
        <family val="2"/>
        <charset val="238"/>
      </rPr>
      <t>3</t>
    </r>
    <r>
      <rPr>
        <sz val="9"/>
        <color rgb="FF4D4D4D"/>
        <rFont val="Arial"/>
        <family val="2"/>
        <charset val="238"/>
      </rPr>
      <t>)</t>
    </r>
  </si>
  <si>
    <r>
      <t>wartość normowanego stężenia
średniego rocznego w µg/m</t>
    </r>
    <r>
      <rPr>
        <vertAlign val="superscript"/>
        <sz val="9"/>
        <rFont val="Arial"/>
        <family val="2"/>
        <charset val="238"/>
      </rPr>
      <t xml:space="preserve">3
</t>
    </r>
    <r>
      <rPr>
        <sz val="9"/>
        <rFont val="Arial"/>
        <family val="2"/>
        <charset val="238"/>
      </rPr>
      <t>(poziom dopuszczalny: 0,5 µg/m</t>
    </r>
    <r>
      <rPr>
        <vertAlign val="superscript"/>
        <sz val="9"/>
        <rFont val="Arial"/>
        <family val="2"/>
        <charset val="238"/>
      </rPr>
      <t>3</t>
    </r>
    <r>
      <rPr>
        <sz val="9"/>
        <rFont val="Arial"/>
        <family val="2"/>
        <charset val="238"/>
      </rPr>
      <t xml:space="preserve">)
</t>
    </r>
    <r>
      <rPr>
        <sz val="9"/>
        <color rgb="FF4D4D4D"/>
        <rFont val="Arial"/>
        <family val="2"/>
        <charset val="238"/>
      </rPr>
      <t>value of standardized annual mean
concentration in μg/m</t>
    </r>
    <r>
      <rPr>
        <vertAlign val="superscript"/>
        <sz val="9"/>
        <color rgb="FF4D4D4D"/>
        <rFont val="Arial"/>
        <family val="2"/>
        <charset val="238"/>
      </rPr>
      <t>3</t>
    </r>
    <r>
      <rPr>
        <sz val="9"/>
        <color rgb="FF4D4D4D"/>
        <rFont val="Arial"/>
        <family val="2"/>
        <charset val="238"/>
      </rPr>
      <t xml:space="preserve">
(limit value: 0.5 μg/m</t>
    </r>
    <r>
      <rPr>
        <vertAlign val="superscript"/>
        <sz val="9"/>
        <color rgb="FF4D4D4D"/>
        <rFont val="Arial"/>
        <family val="2"/>
        <charset val="238"/>
      </rPr>
      <t>3</t>
    </r>
    <r>
      <rPr>
        <sz val="9"/>
        <color rgb="FF4D4D4D"/>
        <rFont val="Arial"/>
        <family val="2"/>
        <charset val="238"/>
      </rPr>
      <t>)</t>
    </r>
  </si>
  <si>
    <r>
      <t xml:space="preserve">Stężenia średnie roczne arsenu
</t>
    </r>
    <r>
      <rPr>
        <sz val="9"/>
        <color rgb="FF4D4D4D"/>
        <rFont val="Arial"/>
        <family val="2"/>
        <charset val="238"/>
      </rPr>
      <t>Annual mean arsenic concentration</t>
    </r>
  </si>
  <si>
    <r>
      <t xml:space="preserve">Stężenia średnie roczne kadmu
</t>
    </r>
    <r>
      <rPr>
        <sz val="9"/>
        <color rgb="FF4D4D4D"/>
        <rFont val="Arial"/>
        <family val="2"/>
        <charset val="238"/>
      </rPr>
      <t>Annual mean cadmium concentration</t>
    </r>
  </si>
  <si>
    <r>
      <t xml:space="preserve">Stężenia średnie roczne niklu
</t>
    </r>
    <r>
      <rPr>
        <sz val="9"/>
        <color rgb="FF4D4D4D"/>
        <rFont val="Arial"/>
        <family val="2"/>
        <charset val="238"/>
      </rPr>
      <t>Annual mean nickel concentration</t>
    </r>
  </si>
  <si>
    <r>
      <t xml:space="preserve">Stężenia średnie roczne benzo(a)pirenu
</t>
    </r>
    <r>
      <rPr>
        <sz val="9"/>
        <color rgb="FF4D4D4D"/>
        <rFont val="Arial"/>
        <family val="2"/>
        <charset val="238"/>
      </rPr>
      <t>Annual mean benzo(a)pyrene concentration</t>
    </r>
  </si>
  <si>
    <r>
      <t xml:space="preserve">PUNKTY POMIAROWE
</t>
    </r>
    <r>
      <rPr>
        <sz val="9"/>
        <color rgb="FF4D4D4D"/>
        <rFont val="Arial"/>
        <family val="2"/>
        <charset val="238"/>
      </rPr>
      <t>MEASUREMENT POINTS</t>
    </r>
  </si>
  <si>
    <r>
      <t>AZOT AMONOWY (N-NH</t>
    </r>
    <r>
      <rPr>
        <vertAlign val="subscript"/>
        <sz val="9"/>
        <rFont val="Arial"/>
        <family val="2"/>
        <charset val="238"/>
      </rPr>
      <t>4</t>
    </r>
    <r>
      <rPr>
        <vertAlign val="superscript"/>
        <sz val="9"/>
        <rFont val="Arial"/>
        <family val="2"/>
        <charset val="238"/>
      </rPr>
      <t>+</t>
    </r>
    <r>
      <rPr>
        <sz val="9"/>
        <rFont val="Arial"/>
        <family val="2"/>
        <charset val="238"/>
      </rPr>
      <t>) w g/m</t>
    </r>
    <r>
      <rPr>
        <vertAlign val="superscript"/>
        <sz val="9"/>
        <rFont val="Arial"/>
        <family val="2"/>
        <charset val="238"/>
      </rPr>
      <t>2</t>
    </r>
    <r>
      <rPr>
        <sz val="9"/>
        <rFont val="Arial"/>
        <family val="2"/>
        <charset val="238"/>
      </rPr>
      <t xml:space="preserve">
</t>
    </r>
    <r>
      <rPr>
        <sz val="9"/>
        <color rgb="FF4D4D4D"/>
        <rFont val="Arial"/>
        <family val="2"/>
        <charset val="238"/>
      </rPr>
      <t>AMMONIUM NITROGEN (N-NH</t>
    </r>
    <r>
      <rPr>
        <vertAlign val="subscript"/>
        <sz val="9"/>
        <color rgb="FF4D4D4D"/>
        <rFont val="Arial"/>
        <family val="2"/>
        <charset val="238"/>
      </rPr>
      <t>4</t>
    </r>
    <r>
      <rPr>
        <vertAlign val="superscript"/>
        <sz val="9"/>
        <color rgb="FF4D4D4D"/>
        <rFont val="Arial"/>
        <family val="2"/>
        <charset val="238"/>
      </rPr>
      <t>+</t>
    </r>
    <r>
      <rPr>
        <sz val="9"/>
        <color rgb="FF4D4D4D"/>
        <rFont val="Arial"/>
        <family val="2"/>
        <charset val="238"/>
      </rPr>
      <t>) in g/m</t>
    </r>
    <r>
      <rPr>
        <vertAlign val="superscript"/>
        <sz val="9"/>
        <color rgb="FF4D4D4D"/>
        <rFont val="Arial"/>
        <family val="2"/>
        <charset val="238"/>
      </rPr>
      <t>2</t>
    </r>
  </si>
  <si>
    <r>
      <t>JONY WODORU (H</t>
    </r>
    <r>
      <rPr>
        <vertAlign val="superscript"/>
        <sz val="9"/>
        <rFont val="Arial"/>
        <family val="2"/>
        <charset val="238"/>
      </rPr>
      <t>+</t>
    </r>
    <r>
      <rPr>
        <sz val="9"/>
        <rFont val="Arial"/>
        <family val="2"/>
        <charset val="238"/>
      </rPr>
      <t>) w mg/m</t>
    </r>
    <r>
      <rPr>
        <vertAlign val="superscript"/>
        <sz val="9"/>
        <rFont val="Arial"/>
        <family val="2"/>
        <charset val="238"/>
      </rPr>
      <t>2</t>
    </r>
    <r>
      <rPr>
        <sz val="9"/>
        <rFont val="Arial"/>
        <family val="2"/>
        <charset val="238"/>
      </rPr>
      <t xml:space="preserve">
</t>
    </r>
    <r>
      <rPr>
        <sz val="9"/>
        <color rgb="FF4D4D4D"/>
        <rFont val="Arial"/>
        <family val="2"/>
        <charset val="238"/>
      </rPr>
      <t>HYDROGEN IONS (H</t>
    </r>
    <r>
      <rPr>
        <vertAlign val="superscript"/>
        <sz val="9"/>
        <color rgb="FF4D4D4D"/>
        <rFont val="Arial"/>
        <family val="2"/>
        <charset val="238"/>
      </rPr>
      <t>+</t>
    </r>
    <r>
      <rPr>
        <sz val="9"/>
        <color rgb="FF4D4D4D"/>
        <rFont val="Arial"/>
        <family val="2"/>
        <charset val="238"/>
      </rPr>
      <t>) in mg/m</t>
    </r>
    <r>
      <rPr>
        <vertAlign val="superscript"/>
        <sz val="9"/>
        <color rgb="FF4D4D4D"/>
        <rFont val="Arial"/>
        <family val="2"/>
        <charset val="238"/>
      </rPr>
      <t>2</t>
    </r>
  </si>
  <si>
    <r>
      <t>SIARKA SIARCZANOWA (S-SO</t>
    </r>
    <r>
      <rPr>
        <vertAlign val="subscript"/>
        <sz val="9"/>
        <rFont val="Arial"/>
        <family val="2"/>
        <charset val="238"/>
      </rPr>
      <t>4</t>
    </r>
    <r>
      <rPr>
        <vertAlign val="superscript"/>
        <sz val="9"/>
        <rFont val="Arial"/>
        <family val="2"/>
        <charset val="238"/>
      </rPr>
      <t>2-</t>
    </r>
    <r>
      <rPr>
        <sz val="9"/>
        <rFont val="Arial"/>
        <family val="2"/>
        <charset val="238"/>
      </rPr>
      <t>) w g/m</t>
    </r>
    <r>
      <rPr>
        <vertAlign val="superscript"/>
        <sz val="9"/>
        <rFont val="Arial"/>
        <family val="2"/>
        <charset val="238"/>
      </rPr>
      <t>2</t>
    </r>
    <r>
      <rPr>
        <sz val="9"/>
        <rFont val="Arial"/>
        <family val="2"/>
        <charset val="238"/>
      </rPr>
      <t xml:space="preserve">
</t>
    </r>
    <r>
      <rPr>
        <sz val="9"/>
        <color rgb="FF4D4D4D"/>
        <rFont val="Arial"/>
        <family val="2"/>
        <charset val="238"/>
      </rPr>
      <t>SULPHATE SULPHUR (S-SO</t>
    </r>
    <r>
      <rPr>
        <vertAlign val="subscript"/>
        <sz val="9"/>
        <color rgb="FF4D4D4D"/>
        <rFont val="Arial"/>
        <family val="2"/>
        <charset val="238"/>
      </rPr>
      <t>4</t>
    </r>
    <r>
      <rPr>
        <vertAlign val="superscript"/>
        <sz val="9"/>
        <color rgb="FF4D4D4D"/>
        <rFont val="Arial"/>
        <family val="2"/>
        <charset val="238"/>
      </rPr>
      <t>2-</t>
    </r>
    <r>
      <rPr>
        <sz val="9"/>
        <color rgb="FF4D4D4D"/>
        <rFont val="Arial"/>
        <family val="2"/>
        <charset val="238"/>
      </rPr>
      <t>) in g/m</t>
    </r>
    <r>
      <rPr>
        <vertAlign val="superscript"/>
        <sz val="9"/>
        <color rgb="FF4D4D4D"/>
        <rFont val="Arial"/>
        <family val="2"/>
        <charset val="238"/>
      </rPr>
      <t>2</t>
    </r>
  </si>
  <si>
    <r>
      <t>AZOT AZOTANOWY (N-NO</t>
    </r>
    <r>
      <rPr>
        <vertAlign val="subscript"/>
        <sz val="9"/>
        <rFont val="Arial"/>
        <family val="2"/>
        <charset val="238"/>
      </rPr>
      <t>3</t>
    </r>
    <r>
      <rPr>
        <vertAlign val="superscript"/>
        <sz val="9"/>
        <rFont val="Arial"/>
        <family val="2"/>
        <charset val="238"/>
      </rPr>
      <t>-</t>
    </r>
    <r>
      <rPr>
        <sz val="9"/>
        <rFont val="Arial"/>
        <family val="2"/>
        <charset val="238"/>
      </rPr>
      <t>) w g/m</t>
    </r>
    <r>
      <rPr>
        <vertAlign val="superscript"/>
        <sz val="9"/>
        <rFont val="Arial"/>
        <family val="2"/>
        <charset val="238"/>
      </rPr>
      <t>2</t>
    </r>
    <r>
      <rPr>
        <sz val="9"/>
        <rFont val="Arial"/>
        <family val="2"/>
        <charset val="238"/>
      </rPr>
      <t xml:space="preserve">
</t>
    </r>
    <r>
      <rPr>
        <sz val="9"/>
        <color rgb="FF4D4D4D"/>
        <rFont val="Arial"/>
        <family val="2"/>
        <charset val="238"/>
      </rPr>
      <t>NITRATE NITROGEN (N-NO</t>
    </r>
    <r>
      <rPr>
        <vertAlign val="subscript"/>
        <sz val="9"/>
        <color rgb="FF4D4D4D"/>
        <rFont val="Arial"/>
        <family val="2"/>
        <charset val="238"/>
      </rPr>
      <t>3</t>
    </r>
    <r>
      <rPr>
        <vertAlign val="superscript"/>
        <sz val="9"/>
        <color rgb="FF4D4D4D"/>
        <rFont val="Arial"/>
        <family val="2"/>
        <charset val="238"/>
      </rPr>
      <t>-</t>
    </r>
    <r>
      <rPr>
        <sz val="9"/>
        <color rgb="FF4D4D4D"/>
        <rFont val="Arial"/>
        <family val="2"/>
        <charset val="238"/>
      </rPr>
      <t>) in g/m</t>
    </r>
    <r>
      <rPr>
        <vertAlign val="superscript"/>
        <sz val="9"/>
        <color rgb="FF4D4D4D"/>
        <rFont val="Arial"/>
        <family val="2"/>
        <charset val="238"/>
      </rPr>
      <t>2</t>
    </r>
  </si>
  <si>
    <r>
      <t xml:space="preserve">WYSOKOŚĆ OPADU w mm
</t>
    </r>
    <r>
      <rPr>
        <sz val="9"/>
        <color rgb="FF4D4D4D"/>
        <rFont val="Arial"/>
        <family val="2"/>
        <charset val="238"/>
      </rPr>
      <t>HEIGHT OF PRECIPITATION in mm</t>
    </r>
  </si>
  <si>
    <r>
      <t xml:space="preserve">LICZBA DNI Z OPADEM ≥ 0,1 mm
</t>
    </r>
    <r>
      <rPr>
        <sz val="9"/>
        <color rgb="FF4D4D4D"/>
        <rFont val="Arial"/>
        <family val="2"/>
        <charset val="238"/>
      </rPr>
      <t>NUMBER OF DAYS WITH PRECIPITATION ≥ 0,1 mm</t>
    </r>
  </si>
  <si>
    <r>
      <t>STĘŻENIE JONÓW SIARCZANOWYCH (SO</t>
    </r>
    <r>
      <rPr>
        <vertAlign val="subscript"/>
        <sz val="9"/>
        <rFont val="Arial"/>
        <family val="2"/>
        <charset val="238"/>
      </rPr>
      <t>4</t>
    </r>
    <r>
      <rPr>
        <vertAlign val="superscript"/>
        <sz val="9"/>
        <rFont val="Arial"/>
        <family val="2"/>
        <charset val="238"/>
      </rPr>
      <t>2-</t>
    </r>
    <r>
      <rPr>
        <sz val="9"/>
        <rFont val="Arial"/>
        <family val="2"/>
        <charset val="238"/>
      </rPr>
      <t>) w mg S/dm</t>
    </r>
    <r>
      <rPr>
        <vertAlign val="superscript"/>
        <sz val="9"/>
        <rFont val="Arial"/>
        <family val="2"/>
        <charset val="238"/>
      </rPr>
      <t xml:space="preserve">3
</t>
    </r>
    <r>
      <rPr>
        <sz val="9"/>
        <color rgb="FF4D4D4D"/>
        <rFont val="Arial"/>
        <family val="2"/>
        <charset val="238"/>
      </rPr>
      <t>SULPHATE IONS CONCENTRATION (SO</t>
    </r>
    <r>
      <rPr>
        <vertAlign val="subscript"/>
        <sz val="9"/>
        <color rgb="FF4D4D4D"/>
        <rFont val="Arial"/>
        <family val="2"/>
        <charset val="238"/>
      </rPr>
      <t>4</t>
    </r>
    <r>
      <rPr>
        <vertAlign val="superscript"/>
        <sz val="9"/>
        <color rgb="FF4D4D4D"/>
        <rFont val="Arial"/>
        <family val="2"/>
        <charset val="238"/>
      </rPr>
      <t>2-</t>
    </r>
    <r>
      <rPr>
        <sz val="9"/>
        <color rgb="FF4D4D4D"/>
        <rFont val="Arial"/>
        <family val="2"/>
        <charset val="238"/>
      </rPr>
      <t>) in mg S/dm</t>
    </r>
    <r>
      <rPr>
        <vertAlign val="superscript"/>
        <sz val="9"/>
        <color rgb="FF4D4D4D"/>
        <rFont val="Arial"/>
        <family val="2"/>
        <charset val="238"/>
      </rPr>
      <t>3</t>
    </r>
  </si>
  <si>
    <r>
      <t>STĘŻENIE JONÓW AZOTANOWYCH (NO</t>
    </r>
    <r>
      <rPr>
        <vertAlign val="subscript"/>
        <sz val="9"/>
        <rFont val="Arial"/>
        <family val="2"/>
        <charset val="238"/>
      </rPr>
      <t>3</t>
    </r>
    <r>
      <rPr>
        <vertAlign val="superscript"/>
        <sz val="9"/>
        <rFont val="Arial"/>
        <family val="2"/>
        <charset val="238"/>
      </rPr>
      <t>-</t>
    </r>
    <r>
      <rPr>
        <sz val="9"/>
        <rFont val="Arial"/>
        <family val="2"/>
        <charset val="238"/>
      </rPr>
      <t>) w mg N/dm</t>
    </r>
    <r>
      <rPr>
        <vertAlign val="superscript"/>
        <sz val="9"/>
        <rFont val="Arial"/>
        <family val="2"/>
        <charset val="238"/>
      </rPr>
      <t xml:space="preserve">3
</t>
    </r>
    <r>
      <rPr>
        <sz val="9"/>
        <color rgb="FF4D4D4D"/>
        <rFont val="Arial"/>
        <family val="2"/>
        <charset val="238"/>
      </rPr>
      <t>NITRATE IONS CONCENTRATION (NO</t>
    </r>
    <r>
      <rPr>
        <vertAlign val="subscript"/>
        <sz val="9"/>
        <color rgb="FF4D4D4D"/>
        <rFont val="Arial"/>
        <family val="2"/>
        <charset val="238"/>
      </rPr>
      <t>3</t>
    </r>
    <r>
      <rPr>
        <vertAlign val="superscript"/>
        <sz val="9"/>
        <color rgb="FF4D4D4D"/>
        <rFont val="Arial"/>
        <family val="2"/>
        <charset val="238"/>
      </rPr>
      <t>-</t>
    </r>
    <r>
      <rPr>
        <sz val="9"/>
        <color rgb="FF4D4D4D"/>
        <rFont val="Arial"/>
        <family val="2"/>
        <charset val="238"/>
      </rPr>
      <t>) in mg N/dm</t>
    </r>
    <r>
      <rPr>
        <vertAlign val="superscript"/>
        <sz val="9"/>
        <color rgb="FF4D4D4D"/>
        <rFont val="Arial"/>
        <family val="2"/>
        <charset val="238"/>
      </rPr>
      <t>3</t>
    </r>
  </si>
  <si>
    <r>
      <t>STĘŻENIE JONÓW AMONOWYCH (NH</t>
    </r>
    <r>
      <rPr>
        <vertAlign val="subscript"/>
        <sz val="9"/>
        <rFont val="Arial"/>
        <family val="2"/>
        <charset val="238"/>
      </rPr>
      <t>4</t>
    </r>
    <r>
      <rPr>
        <vertAlign val="superscript"/>
        <sz val="9"/>
        <rFont val="Arial"/>
        <family val="2"/>
        <charset val="238"/>
      </rPr>
      <t>+</t>
    </r>
    <r>
      <rPr>
        <sz val="9"/>
        <rFont val="Arial"/>
        <family val="2"/>
        <charset val="238"/>
      </rPr>
      <t>) w mg N/dm</t>
    </r>
    <r>
      <rPr>
        <vertAlign val="superscript"/>
        <sz val="9"/>
        <rFont val="Arial"/>
        <family val="2"/>
        <charset val="238"/>
      </rPr>
      <t xml:space="preserve">3
</t>
    </r>
    <r>
      <rPr>
        <sz val="9"/>
        <color rgb="FF4D4D4D"/>
        <rFont val="Arial"/>
        <family val="2"/>
        <charset val="238"/>
      </rPr>
      <t>AMMONIUM IONS CONCENTRATION (NH</t>
    </r>
    <r>
      <rPr>
        <vertAlign val="subscript"/>
        <sz val="9"/>
        <color rgb="FF4D4D4D"/>
        <rFont val="Arial"/>
        <family val="2"/>
        <charset val="238"/>
      </rPr>
      <t>4</t>
    </r>
    <r>
      <rPr>
        <vertAlign val="superscript"/>
        <sz val="9"/>
        <color rgb="FF4D4D4D"/>
        <rFont val="Arial"/>
        <family val="2"/>
        <charset val="238"/>
      </rPr>
      <t>+</t>
    </r>
    <r>
      <rPr>
        <sz val="9"/>
        <color rgb="FF4D4D4D"/>
        <rFont val="Arial"/>
        <family val="2"/>
        <charset val="238"/>
      </rPr>
      <t>) in mg N/dm</t>
    </r>
    <r>
      <rPr>
        <vertAlign val="superscript"/>
        <sz val="9"/>
        <color rgb="FF4D4D4D"/>
        <rFont val="Arial"/>
        <family val="2"/>
        <charset val="238"/>
      </rPr>
      <t>3</t>
    </r>
  </si>
  <si>
    <t>S o u r c e: data of the Chief Inspectorate for Environmental Protection derived from research conducted as a part of the State Environmental Monitoring system by the Institute of Meteorology and Water Management - National Research Institute and by the Institute of Environmental Protection - National Research Institute, funded by the National Fund for Environmental Protection and Water Management.</t>
  </si>
  <si>
    <r>
      <t xml:space="preserve">Potencjalni sprawcy poważnych awarii
</t>
    </r>
    <r>
      <rPr>
        <sz val="9"/>
        <color rgb="FF4D4D4D"/>
        <rFont val="Arial"/>
        <family val="2"/>
        <charset val="238"/>
      </rPr>
      <t>Potential initiators of major accidents</t>
    </r>
  </si>
  <si>
    <r>
      <t xml:space="preserve">ogółem
(stan w dniu 31 XII)
</t>
    </r>
    <r>
      <rPr>
        <sz val="9"/>
        <color rgb="FF4D4D4D"/>
        <rFont val="Arial"/>
        <family val="2"/>
        <charset val="238"/>
      </rPr>
      <t>total
(as of 31 XII)</t>
    </r>
  </si>
  <si>
    <r>
      <t xml:space="preserve">dużego ryzyka
</t>
    </r>
    <r>
      <rPr>
        <sz val="9"/>
        <color rgb="FF4D4D4D"/>
        <rFont val="Arial"/>
        <family val="2"/>
        <charset val="238"/>
      </rPr>
      <t>with high risk</t>
    </r>
  </si>
  <si>
    <r>
      <t xml:space="preserve">zwiększonego ryzyka
</t>
    </r>
    <r>
      <rPr>
        <sz val="9"/>
        <color rgb="FF4D4D4D"/>
        <rFont val="Arial"/>
        <family val="2"/>
        <charset val="238"/>
      </rPr>
      <t>with increased risk</t>
    </r>
  </si>
  <si>
    <r>
      <t xml:space="preserve">pozostali
</t>
    </r>
    <r>
      <rPr>
        <sz val="9"/>
        <color rgb="FF4D4D4D"/>
        <rFont val="Arial"/>
        <family val="2"/>
        <charset val="238"/>
      </rPr>
      <t>other</t>
    </r>
  </si>
  <si>
    <r>
      <t xml:space="preserve">Źródło/miejsce awarii
</t>
    </r>
    <r>
      <rPr>
        <sz val="9"/>
        <color rgb="FF4D4D4D"/>
        <rFont val="Arial"/>
        <family val="2"/>
        <charset val="238"/>
      </rPr>
      <t>Source/place of accident</t>
    </r>
  </si>
  <si>
    <r>
      <t xml:space="preserve">Rodzaj awarii
</t>
    </r>
    <r>
      <rPr>
        <sz val="9"/>
        <color rgb="FF4D4D4D"/>
        <rFont val="Arial"/>
        <family val="2"/>
        <charset val="238"/>
      </rPr>
      <t>Type of accident</t>
    </r>
  </si>
  <si>
    <r>
      <t xml:space="preserve">Skutki poważnych awarii
</t>
    </r>
    <r>
      <rPr>
        <sz val="9"/>
        <color rgb="FF4D4D4D"/>
        <rFont val="Arial"/>
        <family val="2"/>
        <charset val="238"/>
      </rPr>
      <t>Results of major accidents</t>
    </r>
  </si>
  <si>
    <r>
      <t xml:space="preserve">Rodzaj (ilość) zanieczyszczeń
</t>
    </r>
    <r>
      <rPr>
        <sz val="9"/>
        <color rgb="FF4D4D4D"/>
        <rFont val="Arial"/>
        <family val="2"/>
        <charset val="238"/>
      </rPr>
      <t>Type (quantity) of pollutants</t>
    </r>
  </si>
  <si>
    <r>
      <t xml:space="preserve">Ofiary awarii
</t>
    </r>
    <r>
      <rPr>
        <sz val="9"/>
        <color rgb="FF4D4D4D"/>
        <rFont val="Arial"/>
        <family val="2"/>
        <charset val="238"/>
      </rPr>
      <t>Victims of accidents</t>
    </r>
  </si>
  <si>
    <r>
      <t xml:space="preserve">śmiertelne
</t>
    </r>
    <r>
      <rPr>
        <sz val="9"/>
        <color rgb="FF4D4D4D"/>
        <rFont val="Arial"/>
        <family val="2"/>
        <charset val="238"/>
      </rPr>
      <t>fatal</t>
    </r>
  </si>
  <si>
    <t xml:space="preserve">Samochody osobowe </t>
  </si>
  <si>
    <r>
      <t>STĘŻENIE JONÓW AMONOWYCH (NH</t>
    </r>
    <r>
      <rPr>
        <vertAlign val="subscript"/>
        <sz val="9"/>
        <rFont val="Arial"/>
        <family val="2"/>
        <charset val="238"/>
      </rPr>
      <t>4</t>
    </r>
    <r>
      <rPr>
        <vertAlign val="superscript"/>
        <sz val="9"/>
        <rFont val="Arial"/>
        <family val="2"/>
        <charset val="238"/>
      </rPr>
      <t>+</t>
    </r>
    <r>
      <rPr>
        <sz val="9"/>
        <rFont val="Arial"/>
        <family val="2"/>
        <charset val="238"/>
      </rPr>
      <t>) w mg N/dm</t>
    </r>
    <r>
      <rPr>
        <vertAlign val="superscript"/>
        <sz val="9"/>
        <rFont val="Arial"/>
        <family val="2"/>
        <charset val="238"/>
      </rPr>
      <t>3</t>
    </r>
    <r>
      <rPr>
        <sz val="9"/>
        <rFont val="Arial"/>
        <family val="2"/>
        <charset val="238"/>
      </rPr>
      <t xml:space="preserve">
</t>
    </r>
    <r>
      <rPr>
        <sz val="9"/>
        <color rgb="FF4D4D4D"/>
        <rFont val="Arial"/>
        <family val="2"/>
        <charset val="238"/>
      </rPr>
      <t>AMMONIUM IONS CONCENTRATION (NH</t>
    </r>
    <r>
      <rPr>
        <vertAlign val="subscript"/>
        <sz val="9"/>
        <color rgb="FF4D4D4D"/>
        <rFont val="Arial"/>
        <family val="2"/>
        <charset val="238"/>
      </rPr>
      <t>4</t>
    </r>
    <r>
      <rPr>
        <vertAlign val="superscript"/>
        <sz val="9"/>
        <color rgb="FF4D4D4D"/>
        <rFont val="Arial"/>
        <family val="2"/>
        <charset val="238"/>
      </rPr>
      <t>+</t>
    </r>
    <r>
      <rPr>
        <sz val="9"/>
        <color rgb="FF4D4D4D"/>
        <rFont val="Arial"/>
        <family val="2"/>
        <charset val="238"/>
      </rPr>
      <t>) in mg N/dm</t>
    </r>
    <r>
      <rPr>
        <vertAlign val="superscript"/>
        <sz val="9"/>
        <color rgb="FF4D4D4D"/>
        <rFont val="Arial"/>
        <family val="2"/>
        <charset val="238"/>
      </rPr>
      <t>3</t>
    </r>
  </si>
  <si>
    <r>
      <t>STĘŻENIE JONÓW AZOTANOWYCH (NO</t>
    </r>
    <r>
      <rPr>
        <vertAlign val="subscript"/>
        <sz val="9"/>
        <rFont val="Arial"/>
        <family val="2"/>
        <charset val="238"/>
      </rPr>
      <t>3</t>
    </r>
    <r>
      <rPr>
        <vertAlign val="superscript"/>
        <sz val="9"/>
        <rFont val="Arial"/>
        <family val="2"/>
        <charset val="238"/>
      </rPr>
      <t>-</t>
    </r>
    <r>
      <rPr>
        <sz val="9"/>
        <rFont val="Arial"/>
        <family val="2"/>
        <charset val="238"/>
      </rPr>
      <t>) w mg N/dm</t>
    </r>
    <r>
      <rPr>
        <vertAlign val="superscript"/>
        <sz val="9"/>
        <rFont val="Arial"/>
        <family val="2"/>
        <charset val="238"/>
      </rPr>
      <t>3</t>
    </r>
    <r>
      <rPr>
        <sz val="9"/>
        <rFont val="Arial"/>
        <family val="2"/>
        <charset val="238"/>
      </rPr>
      <t xml:space="preserve">
</t>
    </r>
    <r>
      <rPr>
        <sz val="9"/>
        <color rgb="FF4D4D4D"/>
        <rFont val="Arial"/>
        <family val="2"/>
        <charset val="238"/>
      </rPr>
      <t>NITRATE IONS CONCENTRATION (NO</t>
    </r>
    <r>
      <rPr>
        <vertAlign val="subscript"/>
        <sz val="9"/>
        <color rgb="FF4D4D4D"/>
        <rFont val="Arial"/>
        <family val="2"/>
        <charset val="238"/>
      </rPr>
      <t>3</t>
    </r>
    <r>
      <rPr>
        <vertAlign val="superscript"/>
        <sz val="9"/>
        <color rgb="FF4D4D4D"/>
        <rFont val="Arial"/>
        <family val="2"/>
        <charset val="238"/>
      </rPr>
      <t>-</t>
    </r>
    <r>
      <rPr>
        <sz val="9"/>
        <color rgb="FF4D4D4D"/>
        <rFont val="Arial"/>
        <family val="2"/>
        <charset val="238"/>
      </rPr>
      <t>) in mg N/dm</t>
    </r>
    <r>
      <rPr>
        <vertAlign val="superscript"/>
        <sz val="9"/>
        <color rgb="FF4D4D4D"/>
        <rFont val="Arial"/>
        <family val="2"/>
        <charset val="238"/>
      </rPr>
      <t>3</t>
    </r>
  </si>
  <si>
    <r>
      <t>STĘŻENIE JONÓW SIARCZANOWYCH (SO</t>
    </r>
    <r>
      <rPr>
        <vertAlign val="subscript"/>
        <sz val="9"/>
        <rFont val="Arial"/>
        <family val="2"/>
        <charset val="238"/>
      </rPr>
      <t>4</t>
    </r>
    <r>
      <rPr>
        <vertAlign val="superscript"/>
        <sz val="9"/>
        <rFont val="Arial"/>
        <family val="2"/>
        <charset val="238"/>
      </rPr>
      <t>2-</t>
    </r>
    <r>
      <rPr>
        <sz val="9"/>
        <rFont val="Arial"/>
        <family val="2"/>
        <charset val="238"/>
      </rPr>
      <t>) w mg S/dm</t>
    </r>
    <r>
      <rPr>
        <vertAlign val="superscript"/>
        <sz val="9"/>
        <rFont val="Arial"/>
        <family val="2"/>
        <charset val="238"/>
      </rPr>
      <t>3</t>
    </r>
    <r>
      <rPr>
        <sz val="9"/>
        <rFont val="Arial"/>
        <family val="2"/>
        <charset val="238"/>
      </rPr>
      <t xml:space="preserve">
</t>
    </r>
    <r>
      <rPr>
        <sz val="9"/>
        <color rgb="FF4D4D4D"/>
        <rFont val="Arial"/>
        <family val="2"/>
        <charset val="238"/>
      </rPr>
      <t>SULPHATE IONS CONCENTRATION (SO</t>
    </r>
    <r>
      <rPr>
        <vertAlign val="subscript"/>
        <sz val="9"/>
        <color rgb="FF4D4D4D"/>
        <rFont val="Arial"/>
        <family val="2"/>
        <charset val="238"/>
      </rPr>
      <t>4</t>
    </r>
    <r>
      <rPr>
        <vertAlign val="superscript"/>
        <sz val="9"/>
        <color rgb="FF4D4D4D"/>
        <rFont val="Arial"/>
        <family val="2"/>
        <charset val="238"/>
      </rPr>
      <t>2-</t>
    </r>
    <r>
      <rPr>
        <sz val="9"/>
        <color rgb="FF4D4D4D"/>
        <rFont val="Arial"/>
        <family val="2"/>
        <charset val="238"/>
      </rPr>
      <t>) in mg S/dm</t>
    </r>
    <r>
      <rPr>
        <vertAlign val="superscript"/>
        <sz val="9"/>
        <color rgb="FF4D4D4D"/>
        <rFont val="Arial"/>
        <family val="2"/>
        <charset val="238"/>
      </rPr>
      <t>3</t>
    </r>
  </si>
  <si>
    <r>
      <t xml:space="preserve">Stężenia średnie roczne pyłu zawieszonego PM2,5
</t>
    </r>
    <r>
      <rPr>
        <sz val="9"/>
        <color rgb="FF4D4D4D"/>
        <rFont val="Arial"/>
        <family val="2"/>
        <charset val="238"/>
      </rPr>
      <t>Annual mean concentration of suspended particulate PM2,5</t>
    </r>
  </si>
  <si>
    <r>
      <t xml:space="preserve">Stężenia średnie roczne pyłu zawieszonego PM10
</t>
    </r>
    <r>
      <rPr>
        <sz val="9"/>
        <color rgb="FF4D4D4D"/>
        <rFont val="Arial"/>
        <family val="2"/>
        <charset val="238"/>
      </rPr>
      <t>Annual mean concentration of suspended particulate PM10</t>
    </r>
  </si>
  <si>
    <r>
      <t>wartość normowanego stężenia średniego rocznego w ng/m</t>
    </r>
    <r>
      <rPr>
        <vertAlign val="superscript"/>
        <sz val="9"/>
        <rFont val="Arial"/>
        <family val="2"/>
        <charset val="238"/>
      </rPr>
      <t xml:space="preserve">3
</t>
    </r>
    <r>
      <rPr>
        <sz val="9"/>
        <rFont val="Arial"/>
        <family val="2"/>
        <charset val="238"/>
      </rPr>
      <t>(poziom docelowy: 5 ng/m</t>
    </r>
    <r>
      <rPr>
        <vertAlign val="superscript"/>
        <sz val="9"/>
        <rFont val="Arial"/>
        <family val="2"/>
        <charset val="238"/>
      </rPr>
      <t>3</t>
    </r>
    <r>
      <rPr>
        <sz val="9"/>
        <rFont val="Arial"/>
        <family val="2"/>
        <charset val="238"/>
      </rPr>
      <t xml:space="preserve">)
</t>
    </r>
    <r>
      <rPr>
        <sz val="9"/>
        <color rgb="FF4D4D4D"/>
        <rFont val="Arial"/>
        <family val="2"/>
        <charset val="238"/>
      </rPr>
      <t>value of standardized annual mean concentration in ng/m</t>
    </r>
    <r>
      <rPr>
        <vertAlign val="superscript"/>
        <sz val="9"/>
        <color rgb="FF4D4D4D"/>
        <rFont val="Arial"/>
        <family val="2"/>
        <charset val="238"/>
      </rPr>
      <t xml:space="preserve">3
</t>
    </r>
    <r>
      <rPr>
        <sz val="9"/>
        <color rgb="FF4D4D4D"/>
        <rFont val="Arial"/>
        <family val="2"/>
        <charset val="238"/>
      </rPr>
      <t>(target value: 5 ng/m</t>
    </r>
    <r>
      <rPr>
        <vertAlign val="superscript"/>
        <sz val="9"/>
        <color rgb="FF4D4D4D"/>
        <rFont val="Arial"/>
        <family val="2"/>
        <charset val="238"/>
      </rPr>
      <t>3</t>
    </r>
    <r>
      <rPr>
        <sz val="9"/>
        <color rgb="FF4D4D4D"/>
        <rFont val="Arial"/>
        <family val="2"/>
        <charset val="238"/>
      </rPr>
      <t>)</t>
    </r>
  </si>
  <si>
    <r>
      <t>wartość normowanego stężenia średniego rocznego w ng/m</t>
    </r>
    <r>
      <rPr>
        <vertAlign val="superscript"/>
        <sz val="9"/>
        <rFont val="Arial"/>
        <family val="2"/>
        <charset val="238"/>
      </rPr>
      <t xml:space="preserve">3
</t>
    </r>
    <r>
      <rPr>
        <sz val="9"/>
        <rFont val="Arial"/>
        <family val="2"/>
        <charset val="238"/>
      </rPr>
      <t>(poziom docelowy: 6 ng/m</t>
    </r>
    <r>
      <rPr>
        <vertAlign val="superscript"/>
        <sz val="9"/>
        <rFont val="Arial"/>
        <family val="2"/>
        <charset val="238"/>
      </rPr>
      <t>3</t>
    </r>
    <r>
      <rPr>
        <sz val="9"/>
        <rFont val="Arial"/>
        <family val="2"/>
        <charset val="238"/>
      </rPr>
      <t xml:space="preserve">)
</t>
    </r>
    <r>
      <rPr>
        <sz val="9"/>
        <color rgb="FF4D4D4D"/>
        <rFont val="Arial"/>
        <family val="2"/>
        <charset val="238"/>
      </rPr>
      <t>value of standardized annual mean concentration in ng/m</t>
    </r>
    <r>
      <rPr>
        <vertAlign val="superscript"/>
        <sz val="9"/>
        <color rgb="FF4D4D4D"/>
        <rFont val="Arial"/>
        <family val="2"/>
        <charset val="238"/>
      </rPr>
      <t xml:space="preserve">3
</t>
    </r>
    <r>
      <rPr>
        <sz val="9"/>
        <color rgb="FF4D4D4D"/>
        <rFont val="Arial"/>
        <family val="2"/>
        <charset val="238"/>
      </rPr>
      <t>(target value: 6 ng/m</t>
    </r>
    <r>
      <rPr>
        <vertAlign val="superscript"/>
        <sz val="9"/>
        <color rgb="FF4D4D4D"/>
        <rFont val="Arial"/>
        <family val="2"/>
        <charset val="238"/>
      </rPr>
      <t>3</t>
    </r>
    <r>
      <rPr>
        <sz val="9"/>
        <color rgb="FF4D4D4D"/>
        <rFont val="Arial"/>
        <family val="2"/>
        <charset val="238"/>
      </rPr>
      <t>)</t>
    </r>
  </si>
  <si>
    <r>
      <t>wartość normowanego stężenia średniego rocznego w ng/m</t>
    </r>
    <r>
      <rPr>
        <vertAlign val="superscript"/>
        <sz val="9"/>
        <rFont val="Arial"/>
        <family val="2"/>
        <charset val="238"/>
      </rPr>
      <t xml:space="preserve">3
</t>
    </r>
    <r>
      <rPr>
        <sz val="9"/>
        <rFont val="Arial"/>
        <family val="2"/>
        <charset val="238"/>
      </rPr>
      <t>(poziom docelowy: 20 ng/m</t>
    </r>
    <r>
      <rPr>
        <vertAlign val="superscript"/>
        <sz val="9"/>
        <rFont val="Arial"/>
        <family val="2"/>
        <charset val="238"/>
      </rPr>
      <t>3</t>
    </r>
    <r>
      <rPr>
        <sz val="9"/>
        <rFont val="Arial"/>
        <family val="2"/>
        <charset val="238"/>
      </rPr>
      <t xml:space="preserve">)
</t>
    </r>
    <r>
      <rPr>
        <sz val="9"/>
        <color rgb="FF4D4D4D"/>
        <rFont val="Arial"/>
        <family val="2"/>
        <charset val="238"/>
      </rPr>
      <t>value of standardized annual mean concentration in ng/m</t>
    </r>
    <r>
      <rPr>
        <vertAlign val="superscript"/>
        <sz val="9"/>
        <color rgb="FF4D4D4D"/>
        <rFont val="Arial"/>
        <family val="2"/>
        <charset val="238"/>
      </rPr>
      <t xml:space="preserve">3
</t>
    </r>
    <r>
      <rPr>
        <sz val="9"/>
        <color rgb="FF4D4D4D"/>
        <rFont val="Arial"/>
        <family val="2"/>
        <charset val="238"/>
      </rPr>
      <t>(target value: 20 ng/m</t>
    </r>
    <r>
      <rPr>
        <vertAlign val="superscript"/>
        <sz val="9"/>
        <color rgb="FF4D4D4D"/>
        <rFont val="Arial"/>
        <family val="2"/>
        <charset val="238"/>
      </rPr>
      <t>3</t>
    </r>
    <r>
      <rPr>
        <sz val="9"/>
        <color rgb="FF4D4D4D"/>
        <rFont val="Arial"/>
        <family val="2"/>
        <charset val="238"/>
      </rPr>
      <t>)</t>
    </r>
  </si>
  <si>
    <r>
      <t>wartość normowanego stężenia średniego rocznego w ng/m</t>
    </r>
    <r>
      <rPr>
        <vertAlign val="superscript"/>
        <sz val="9"/>
        <rFont val="Arial"/>
        <family val="2"/>
        <charset val="238"/>
      </rPr>
      <t xml:space="preserve">3
</t>
    </r>
    <r>
      <rPr>
        <sz val="9"/>
        <rFont val="Arial"/>
        <family val="2"/>
        <charset val="238"/>
      </rPr>
      <t>(poziom docelowy: 1 ng/m</t>
    </r>
    <r>
      <rPr>
        <vertAlign val="superscript"/>
        <sz val="9"/>
        <rFont val="Arial"/>
        <family val="2"/>
        <charset val="238"/>
      </rPr>
      <t>3</t>
    </r>
    <r>
      <rPr>
        <sz val="9"/>
        <rFont val="Arial"/>
        <family val="2"/>
        <charset val="238"/>
      </rPr>
      <t xml:space="preserve">)
</t>
    </r>
    <r>
      <rPr>
        <sz val="9"/>
        <color rgb="FF4D4D4D"/>
        <rFont val="Arial"/>
        <family val="2"/>
        <charset val="238"/>
      </rPr>
      <t>value of standardized annual mean concentration in ng/m</t>
    </r>
    <r>
      <rPr>
        <vertAlign val="superscript"/>
        <sz val="9"/>
        <color rgb="FF4D4D4D"/>
        <rFont val="Arial"/>
        <family val="2"/>
        <charset val="238"/>
      </rPr>
      <t xml:space="preserve">3
</t>
    </r>
    <r>
      <rPr>
        <sz val="9"/>
        <color rgb="FF4D4D4D"/>
        <rFont val="Arial"/>
        <family val="2"/>
        <charset val="238"/>
      </rPr>
      <t>(target value: 1 ng/m</t>
    </r>
    <r>
      <rPr>
        <vertAlign val="superscript"/>
        <sz val="9"/>
        <color rgb="FF4D4D4D"/>
        <rFont val="Arial"/>
        <family val="2"/>
        <charset val="238"/>
      </rPr>
      <t>3</t>
    </r>
    <r>
      <rPr>
        <sz val="9"/>
        <color rgb="FF4D4D4D"/>
        <rFont val="Arial"/>
        <family val="2"/>
        <charset val="238"/>
      </rPr>
      <t>)</t>
    </r>
  </si>
  <si>
    <r>
      <t>TOTAL EMISSION OF SULPHUR DIOXIDE, NITROGEN OXIDES</t>
    </r>
    <r>
      <rPr>
        <vertAlign val="superscript"/>
        <sz val="9"/>
        <color rgb="FF4D4D4D"/>
        <rFont val="Arial"/>
        <family val="2"/>
        <charset val="238"/>
      </rPr>
      <t xml:space="preserve"> </t>
    </r>
    <r>
      <rPr>
        <sz val="9"/>
        <color rgb="FF4D4D4D"/>
        <rFont val="Arial"/>
        <family val="2"/>
        <charset val="238"/>
      </rPr>
      <t>AND PARTICULATES</t>
    </r>
  </si>
  <si>
    <t>ZAKŁADY SZCZEGÓLNIE UCIĄŻLIWE DLA CZYSTOŚCI POWIETRZA WEDŁUG STOPNIA REDUKCJI</t>
  </si>
  <si>
    <t>WYPOSAŻENIE ZAKŁADÓW W PODSTAWOWE URZĄDZENIA DO REDUKCJI ZANIECZYSZCZEŃ</t>
  </si>
  <si>
    <t>EMITORY NA TERENIE ZAKŁADÓW SZCZEGÓLNIE UCIĄŻLIWYCH DLA CZYSTOŚCI POWIETRZA WEDŁUG WIELKOŚCI</t>
  </si>
  <si>
    <t>ZAKŁADY SZCZEGÓLNIE UCIĄŻLIWE EMITUJĄCE ZANIECZYSZCZENIA POWIETRZA WEDŁUG WIELKOŚCI EMISJI</t>
  </si>
  <si>
    <t>MIASTA O DUŻEJ SKALI ZAGROŻENIA ŚRODOWISKA EMISJĄ ZANIECZYSZCZEŃ POWIETRZA Z ZAKŁADÓW</t>
  </si>
  <si>
    <t>EMISJA I REDUKCJA ZANIECZYSZCZEŃ POWIETRZA Z ZAKŁADÓW SZCZEGÓLNIE UCIĄŻLIWYCH</t>
  </si>
  <si>
    <t>PRZEBIEG ROCZNY SKŁADU CHEMICZNEGO OPADÓW ATMOSFERYCZNYCH W REJONACH MONITORINGU</t>
  </si>
  <si>
    <r>
      <t>2017</t>
    </r>
    <r>
      <rPr>
        <i/>
        <vertAlign val="superscript"/>
        <sz val="9"/>
        <rFont val="Arial"/>
        <family val="2"/>
        <charset val="238"/>
      </rPr>
      <t>b</t>
    </r>
  </si>
  <si>
    <r>
      <t>2018</t>
    </r>
    <r>
      <rPr>
        <i/>
        <vertAlign val="superscript"/>
        <sz val="9"/>
        <rFont val="Arial"/>
        <family val="2"/>
        <charset val="238"/>
      </rPr>
      <t>c</t>
    </r>
  </si>
  <si>
    <r>
      <t>2018</t>
    </r>
    <r>
      <rPr>
        <i/>
        <vertAlign val="superscript"/>
        <sz val="9"/>
        <rFont val="Arial"/>
        <family val="2"/>
        <charset val="238"/>
      </rPr>
      <t>a</t>
    </r>
  </si>
  <si>
    <r>
      <t xml:space="preserve">w liczbach bezwzględnych
</t>
    </r>
    <r>
      <rPr>
        <sz val="9"/>
        <color rgb="FF4D4D4D"/>
        <rFont val="Arial"/>
        <family val="2"/>
        <charset val="238"/>
      </rPr>
      <t>in absolute value</t>
    </r>
  </si>
  <si>
    <r>
      <t>hm</t>
    </r>
    <r>
      <rPr>
        <vertAlign val="superscript"/>
        <sz val="9"/>
        <rFont val="Arial"/>
        <family val="2"/>
        <charset val="238"/>
      </rPr>
      <t xml:space="preserve">3 </t>
    </r>
    <r>
      <rPr>
        <sz val="9"/>
        <rFont val="Arial"/>
        <family val="2"/>
        <charset val="238"/>
      </rPr>
      <t/>
    </r>
  </si>
  <si>
    <r>
      <t>hm</t>
    </r>
    <r>
      <rPr>
        <vertAlign val="superscript"/>
        <sz val="9"/>
        <rFont val="Arial"/>
        <family val="2"/>
        <charset val="238"/>
      </rPr>
      <t>3</t>
    </r>
  </si>
  <si>
    <r>
      <t>Benzyny</t>
    </r>
    <r>
      <rPr>
        <i/>
        <vertAlign val="superscript"/>
        <sz val="9"/>
        <rFont val="Arial"/>
        <family val="2"/>
        <charset val="238"/>
      </rPr>
      <t>b</t>
    </r>
    <r>
      <rPr>
        <sz val="9"/>
        <rFont val="Arial"/>
        <family val="2"/>
        <charset val="238"/>
      </rPr>
      <t xml:space="preserve"> .........................................................</t>
    </r>
  </si>
  <si>
    <r>
      <t>Zużycie energii ogółem</t>
    </r>
    <r>
      <rPr>
        <sz val="9"/>
        <rFont val="Arial"/>
        <family val="2"/>
        <charset val="238"/>
      </rPr>
      <t xml:space="preserve">
</t>
    </r>
    <r>
      <rPr>
        <sz val="9"/>
        <color rgb="FF4D4D4D"/>
        <rFont val="Arial"/>
        <family val="2"/>
        <charset val="238"/>
      </rPr>
      <t>Total consumption of energy</t>
    </r>
  </si>
  <si>
    <r>
      <t>Miejscowość</t>
    </r>
    <r>
      <rPr>
        <sz val="9"/>
        <rFont val="Arial"/>
        <family val="2"/>
        <charset val="238"/>
      </rPr>
      <t xml:space="preserve">
</t>
    </r>
    <r>
      <rPr>
        <sz val="9"/>
        <color rgb="FF4D4D4D"/>
        <rFont val="Arial"/>
        <family val="2"/>
        <charset val="238"/>
      </rPr>
      <t xml:space="preserve">Locality </t>
    </r>
  </si>
  <si>
    <r>
      <t>w zużyciu energii ogółem w %</t>
    </r>
    <r>
      <rPr>
        <i/>
        <vertAlign val="superscript"/>
        <sz val="9"/>
        <rFont val="Arial"/>
        <family val="2"/>
        <charset val="238"/>
      </rPr>
      <t>a</t>
    </r>
    <r>
      <rPr>
        <i/>
        <sz val="9"/>
        <color rgb="FF4D4D4D"/>
        <rFont val="Arial"/>
        <family val="2"/>
        <charset val="238"/>
      </rPr>
      <t xml:space="preserve">
</t>
    </r>
    <r>
      <rPr>
        <sz val="9"/>
        <color rgb="FF4D4D4D"/>
        <rFont val="Arial"/>
        <family val="2"/>
        <charset val="238"/>
      </rPr>
      <t>in total consumption
of energy               in %</t>
    </r>
    <r>
      <rPr>
        <i/>
        <vertAlign val="superscript"/>
        <sz val="9"/>
        <color rgb="FF4D4D4D"/>
        <rFont val="Arial"/>
        <family val="2"/>
        <charset val="238"/>
      </rPr>
      <t>a</t>
    </r>
  </si>
  <si>
    <r>
      <t>w tysiącach toe</t>
    </r>
    <r>
      <rPr>
        <i/>
        <vertAlign val="superscript"/>
        <sz val="9"/>
        <rFont val="Arial"/>
        <family val="2"/>
        <charset val="238"/>
      </rPr>
      <t xml:space="preserve">a          </t>
    </r>
    <r>
      <rPr>
        <sz val="9"/>
        <color rgb="FF4D4D4D"/>
        <rFont val="Arial"/>
        <family val="2"/>
        <charset val="238"/>
      </rPr>
      <t>in thousand toe</t>
    </r>
    <r>
      <rPr>
        <i/>
        <vertAlign val="superscript"/>
        <sz val="9"/>
        <color rgb="FF4D4D4D"/>
        <rFont val="Arial"/>
        <family val="2"/>
        <charset val="238"/>
      </rPr>
      <t>a</t>
    </r>
  </si>
  <si>
    <r>
      <t xml:space="preserve">DWUTLENEK SIARKI
</t>
    </r>
    <r>
      <rPr>
        <sz val="9"/>
        <color rgb="FF4D4D4D"/>
        <rFont val="Arial"/>
        <family val="2"/>
        <charset val="238"/>
      </rPr>
      <t>SULPHUR DIOXIDE</t>
    </r>
  </si>
  <si>
    <r>
      <t xml:space="preserve">Polichlorowane bifenyle (PCB)
</t>
    </r>
    <r>
      <rPr>
        <sz val="9"/>
        <color rgb="FF4D4D4D"/>
        <rFont val="Arial"/>
        <family val="2"/>
        <charset val="238"/>
      </rPr>
      <t>Polychlorinated biphenyls (PCB)</t>
    </r>
  </si>
  <si>
    <r>
      <t>w % zanie-czyszczeń wytworzonych</t>
    </r>
    <r>
      <rPr>
        <i/>
        <sz val="9"/>
        <color indexed="8"/>
        <rFont val="Arial"/>
        <family val="2"/>
        <charset val="238"/>
      </rPr>
      <t xml:space="preserve">
</t>
    </r>
    <r>
      <rPr>
        <sz val="9"/>
        <color rgb="FF4D4D4D"/>
        <rFont val="Arial"/>
        <family val="2"/>
        <charset val="238"/>
      </rPr>
      <t>in % of pollutants produced</t>
    </r>
  </si>
  <si>
    <r>
      <t xml:space="preserve">W tym     </t>
    </r>
    <r>
      <rPr>
        <sz val="9"/>
        <color rgb="FF4D4D4D"/>
        <rFont val="Arial"/>
        <family val="2"/>
        <charset val="238"/>
      </rPr>
      <t>Of which</t>
    </r>
  </si>
  <si>
    <t>WOJEWÓDZTWA
VOIVODSHIPS</t>
  </si>
  <si>
    <r>
      <rPr>
        <sz val="9"/>
        <rFont val="Arial"/>
        <family val="2"/>
        <charset val="238"/>
      </rPr>
      <t>LATA</t>
    </r>
    <r>
      <rPr>
        <i/>
        <sz val="9"/>
        <rFont val="Arial"/>
        <family val="2"/>
        <charset val="238"/>
      </rPr>
      <t xml:space="preserve">
</t>
    </r>
    <r>
      <rPr>
        <sz val="9"/>
        <color rgb="FF4D4D4D"/>
        <rFont val="Arial"/>
        <family val="2"/>
        <charset val="238"/>
      </rPr>
      <t>YEARS</t>
    </r>
  </si>
  <si>
    <r>
      <t xml:space="preserve">w tym  </t>
    </r>
    <r>
      <rPr>
        <i/>
        <sz val="9"/>
        <color rgb="FF4D4D4D"/>
        <rFont val="Arial"/>
        <family val="2"/>
        <charset val="238"/>
      </rPr>
      <t xml:space="preserve"> </t>
    </r>
    <r>
      <rPr>
        <sz val="9"/>
        <color rgb="FF4D4D4D"/>
        <rFont val="Arial"/>
        <family val="2"/>
        <charset val="238"/>
      </rPr>
      <t>of which</t>
    </r>
  </si>
  <si>
    <r>
      <t xml:space="preserve">zakłady  </t>
    </r>
    <r>
      <rPr>
        <i/>
        <sz val="9"/>
        <color rgb="FF4D4D4D"/>
        <rFont val="Arial"/>
        <family val="2"/>
        <charset val="238"/>
      </rPr>
      <t xml:space="preserve"> </t>
    </r>
    <r>
      <rPr>
        <sz val="9"/>
        <color rgb="FF4D4D4D"/>
        <rFont val="Arial"/>
        <family val="2"/>
        <charset val="238"/>
      </rPr>
      <t>plants</t>
    </r>
  </si>
  <si>
    <r>
      <t>SF</t>
    </r>
    <r>
      <rPr>
        <vertAlign val="subscript"/>
        <sz val="9"/>
        <rFont val="Arial"/>
        <family val="2"/>
        <charset val="238"/>
      </rPr>
      <t>6</t>
    </r>
    <r>
      <rPr>
        <sz val="9"/>
        <rFont val="Arial"/>
        <family val="2"/>
        <charset val="238"/>
      </rPr>
      <t xml:space="preserve"> .........................................</t>
    </r>
  </si>
  <si>
    <r>
      <t>NF</t>
    </r>
    <r>
      <rPr>
        <vertAlign val="subscript"/>
        <sz val="9"/>
        <rFont val="Arial"/>
        <family val="2"/>
        <charset val="238"/>
      </rPr>
      <t>3</t>
    </r>
    <r>
      <rPr>
        <sz val="9"/>
        <rFont val="Arial"/>
        <family val="2"/>
        <charset val="238"/>
      </rPr>
      <t xml:space="preserve"> .........................................</t>
    </r>
  </si>
  <si>
    <t>2019</t>
  </si>
  <si>
    <r>
      <t>O G Ó Ł E M</t>
    </r>
    <r>
      <rPr>
        <b/>
        <vertAlign val="superscript"/>
        <sz val="9"/>
        <rFont val="Arial"/>
        <family val="2"/>
        <charset val="238"/>
      </rPr>
      <t>a</t>
    </r>
    <r>
      <rPr>
        <b/>
        <sz val="9"/>
        <rFont val="Arial"/>
        <family val="2"/>
        <charset val="238"/>
      </rPr>
      <t xml:space="preserve"> ……………………………...………………………..</t>
    </r>
  </si>
  <si>
    <t>ZANIECZYSZCZEŃ</t>
  </si>
  <si>
    <t>PLANTS OF SIGNIFICANT NUISANCE TO AIR QUALITY BY REDUCTION DEGREE OF GENERATED POLLUTANTS</t>
  </si>
  <si>
    <t>2019 do 1963-2018</t>
  </si>
  <si>
    <t>2019 to 1963-2018</t>
  </si>
  <si>
    <t>Ź r ó d ł o: dane Głównego Inspektoratu Ochrony Środowiska oraz Instytutu Meteorologii i Gospodarki Wodnej – Państwowego Instytutu Badawczego uzyskane w ramach Państwowego Monitoringu Środowiska.</t>
  </si>
  <si>
    <t>S o u r c e: data of the Chief Inspectorate for Environmental Protection and the Institute of Meteorology and Water Management – National Research Institute derived from the State Environmental Monitoring system.</t>
  </si>
  <si>
    <t>Ź r ó d ł o: dane Głównego Inspektoratu Ochrony Środowiska oraz Instytutu Meteorologii i Gospodarki Wodnej – Państwowego Instytutu Badawczego, dla Belska – dane Instytutu Geofizyki PAN, uzyskane w ramach Państwowego Monitoringu Środowiska.</t>
  </si>
  <si>
    <t>Ź r ó d ł o: dane Ministerstwa Klimatu (Ministerstwa Środowiska).</t>
  </si>
  <si>
    <t>S o u r c e: data of the Ministry of Climate (Ministry of the Environment).</t>
  </si>
  <si>
    <t>ATMOSFERY ORAZ W AGLOMERACJI MIEJSKO-PRZEMYSŁOWEJ</t>
  </si>
  <si>
    <t>CHEMICAL COMPOSITION OF ATMOSPHERIC PRECIPITATION IN THE BACKGROUND AIR POLLUTION</t>
  </si>
  <si>
    <t xml:space="preserve">MONITORING AREAS AS WELL AS IN URBAN-INDUSTRIAL AGGLOMERATION </t>
  </si>
  <si>
    <t>ANNUAL COURSE OF THE CHEMICAL COMPOSITION OF ATMOSPHERIC PRECIPITATION IN THE BACKGROUND AIR POLLUTION</t>
  </si>
  <si>
    <t>2018=100</t>
  </si>
  <si>
    <t>Spalanie paliw w przemyśle</t>
  </si>
  <si>
    <t>Transport</t>
  </si>
  <si>
    <r>
      <t>Przemysły energetyczne</t>
    </r>
    <r>
      <rPr>
        <vertAlign val="superscript"/>
        <sz val="9"/>
        <rFont val="Arial"/>
        <family val="2"/>
        <charset val="238"/>
      </rPr>
      <t>b</t>
    </r>
    <r>
      <rPr>
        <sz val="9"/>
        <rFont val="Arial"/>
        <family val="2"/>
        <charset val="238"/>
      </rPr>
      <t>…………….</t>
    </r>
  </si>
  <si>
    <r>
      <t>Pozostałe źródła</t>
    </r>
    <r>
      <rPr>
        <vertAlign val="superscript"/>
        <sz val="9"/>
        <rFont val="Arial"/>
        <family val="2"/>
        <charset val="238"/>
      </rPr>
      <t>c</t>
    </r>
    <r>
      <rPr>
        <sz val="9"/>
        <rFont val="Arial"/>
        <family val="2"/>
        <charset val="238"/>
      </rPr>
      <t>……………….…….</t>
    </r>
  </si>
  <si>
    <r>
      <t>Energy industries</t>
    </r>
    <r>
      <rPr>
        <vertAlign val="superscript"/>
        <sz val="9"/>
        <color rgb="FF4D4D4D"/>
        <rFont val="Arial"/>
        <family val="2"/>
        <charset val="238"/>
      </rPr>
      <t>b</t>
    </r>
  </si>
  <si>
    <t>Fuel combustion in industry</t>
  </si>
  <si>
    <t>Industrial processes</t>
  </si>
  <si>
    <r>
      <t>Other sources</t>
    </r>
    <r>
      <rPr>
        <vertAlign val="superscript"/>
        <sz val="9"/>
        <color rgb="FF4D4D4D"/>
        <rFont val="Arial"/>
        <family val="2"/>
        <charset val="238"/>
      </rPr>
      <t>c</t>
    </r>
  </si>
  <si>
    <r>
      <t>a Data submitted to UNFCCC and LRTAP Conventions. Some data have been changed (re-calculated) in relation to the data published in the previous edition of the publication. b Public electricity and heat production, refineries and manufacture of solid fuels and other energy industries. c Agriculture, waste, fuel combustion in: commercial, institutional, agriculture, forestry and fishing, fugitive emission. d Expressed in NO</t>
    </r>
    <r>
      <rPr>
        <vertAlign val="subscript"/>
        <sz val="9"/>
        <color rgb="FF4D4D4D"/>
        <rFont val="Arial"/>
        <family val="2"/>
        <charset val="238"/>
      </rPr>
      <t>2</t>
    </r>
    <r>
      <rPr>
        <sz val="9"/>
        <color rgb="FF4D4D4D"/>
        <rFont val="Arial"/>
        <family val="2"/>
        <charset val="238"/>
      </rPr>
      <t>.</t>
    </r>
  </si>
  <si>
    <t>Elektrownie, elektrociepłownie zawodowe i ciepłownie</t>
  </si>
  <si>
    <t>Public electricity and heat production</t>
  </si>
  <si>
    <t>Manufacture of solid fuels and other energy industries</t>
  </si>
  <si>
    <t>Koleje</t>
  </si>
  <si>
    <t>Railways</t>
  </si>
  <si>
    <t>Żegluga krajowa</t>
  </si>
  <si>
    <t>National navigation</t>
  </si>
  <si>
    <t>Transport rurociągowy</t>
  </si>
  <si>
    <t>Pipeline transport</t>
  </si>
  <si>
    <t>Spalanie w małych źródłach</t>
  </si>
  <si>
    <t>Small combustion sources</t>
  </si>
  <si>
    <t>Emisja lotna z paliw</t>
  </si>
  <si>
    <t>Fugitive emission from fuels</t>
  </si>
  <si>
    <t>Produkty mineralne</t>
  </si>
  <si>
    <t>Mineral industry</t>
  </si>
  <si>
    <t>Przemysł chemiczny</t>
  </si>
  <si>
    <t>Produkcja metali</t>
  </si>
  <si>
    <t>Metal industry</t>
  </si>
  <si>
    <t>Stosowanie rozpuszczalników i innych produktów</t>
  </si>
  <si>
    <t>gleby rolne</t>
  </si>
  <si>
    <t>agricultural management</t>
  </si>
  <si>
    <t>spalanie resztek roślinnych</t>
  </si>
  <si>
    <t>field burning of agricultural residues</t>
  </si>
  <si>
    <t>Składowiska odpadów stałych</t>
  </si>
  <si>
    <t>Spopielanie i otwarte spalanie odpadów</t>
  </si>
  <si>
    <t>Gospodarka ściekami</t>
  </si>
  <si>
    <t>Wastewater handling</t>
  </si>
  <si>
    <t>Inne źródła emisji  zanieczyszczeń</t>
  </si>
  <si>
    <t>Other sources of pollutant emission</t>
  </si>
  <si>
    <t>Ź r ó d ł o: dane Krajowego Ośrodka Bilansowania i Zarządzania Emisjami – Instytutu Ochrony Środowiska – PIB, zatwierdzone przez Ministerstwo Klimatu (Ministerstwo Środowiska).</t>
  </si>
  <si>
    <t>S o u r c e: data of the National Centre for Emissions Management – the Institute of Environmental Protection – NRI, approved by the Ministry of Climate (Ministry of the Environment).</t>
  </si>
  <si>
    <t>TOTAL EMISSION OF MAIN AIR POLLUTANTS BY KINDS OF ACTIVITY IN 2018</t>
  </si>
  <si>
    <t>energetycznych</t>
  </si>
  <si>
    <t>Przemiany  paliw stałych i kopalnictwo surowców</t>
  </si>
  <si>
    <r>
      <t>Aviation</t>
    </r>
    <r>
      <rPr>
        <vertAlign val="superscript"/>
        <sz val="9"/>
        <color rgb="FF4D4D4D"/>
        <rFont val="Arial"/>
        <family val="2"/>
        <charset val="238"/>
      </rPr>
      <t>c</t>
    </r>
  </si>
  <si>
    <r>
      <t>Lotnictwo</t>
    </r>
    <r>
      <rPr>
        <vertAlign val="superscript"/>
        <sz val="9"/>
        <color theme="1"/>
        <rFont val="Arial"/>
        <family val="2"/>
        <charset val="238"/>
      </rPr>
      <t>c</t>
    </r>
    <r>
      <rPr>
        <sz val="9"/>
        <color theme="1"/>
        <rFont val="Arial"/>
        <family val="2"/>
        <charset val="238"/>
      </rPr>
      <t>………………………………………………….…….</t>
    </r>
  </si>
  <si>
    <r>
      <t>Other</t>
    </r>
    <r>
      <rPr>
        <vertAlign val="superscript"/>
        <sz val="9"/>
        <color rgb="FF4D4D4D"/>
        <rFont val="Arial"/>
        <family val="2"/>
        <charset val="238"/>
      </rPr>
      <t>d</t>
    </r>
  </si>
  <si>
    <r>
      <t>Inne</t>
    </r>
    <r>
      <rPr>
        <vertAlign val="superscript"/>
        <sz val="9"/>
        <color theme="1"/>
        <rFont val="Arial"/>
        <family val="2"/>
        <charset val="238"/>
      </rPr>
      <t>d</t>
    </r>
    <r>
      <rPr>
        <sz val="9"/>
        <color theme="1"/>
        <rFont val="Arial"/>
        <family val="2"/>
        <charset val="238"/>
      </rPr>
      <t>……………………………………………………………..</t>
    </r>
  </si>
  <si>
    <t>Biological tratment of waste</t>
  </si>
  <si>
    <r>
      <t>Inne</t>
    </r>
    <r>
      <rPr>
        <vertAlign val="superscript"/>
        <sz val="9"/>
        <rFont val="Arial"/>
        <family val="2"/>
        <charset val="238"/>
      </rPr>
      <t>e</t>
    </r>
    <r>
      <rPr>
        <sz val="9"/>
        <rFont val="Arial"/>
        <family val="2"/>
        <charset val="238"/>
      </rPr>
      <t>…………………………………………………………..</t>
    </r>
  </si>
  <si>
    <r>
      <t>Other</t>
    </r>
    <r>
      <rPr>
        <vertAlign val="superscript"/>
        <sz val="9"/>
        <color rgb="FF4D4D4D"/>
        <rFont val="Arial"/>
        <family val="2"/>
        <charset val="238"/>
      </rPr>
      <t>e</t>
    </r>
  </si>
  <si>
    <t xml:space="preserve">a Particulates – as Total Suspended Particulates (TSP). b From anthropogenic sources. c Domestic and international airport traffic (LTO cycles). d Use of tobacco and fireworks, pulp and paper, food and drink, wood processing. e Unintentional house, car and landfill fires. </t>
  </si>
  <si>
    <t>a Dane zgłoszone do Konwencji Klimatycznej. b Dane dla lat 1988-2017 zmienione (zrekalkulowane) w stosunku do opublikowanych w poprzedniej edycji publikacji. c Dane bez uwzględnienia emisji i pochłaniania z sektora „Użytkowanie gruntów, zmiany użytkowania gruntów i leśnictwo”.</t>
  </si>
  <si>
    <t>a Data submitted to the UNFCCC. b Data for 1988-2017 have been changed (re-calculated) in relation to the data published in the previous edition of the publication. c Data excluding emission and absorption from the sector “Land use, land use change and forestry”.</t>
  </si>
  <si>
    <t>a Dane opracowane zgodnie z obowiązującą metodologią IPCC. b Emisja netto, tj. z uwzględnieniem emisji i pochłaniania z sektora „Użytkowanie gruntów, zmiany użytkowania gruntów i leśnictwo”.</t>
  </si>
  <si>
    <t>a Data compiled in accordance with the mandatory IPCC methodology. b Net emission i.e. including emission and removals from the sector “Land use , land use change and forestry”.</t>
  </si>
  <si>
    <t>Fugitive emissions from fuels</t>
  </si>
  <si>
    <t xml:space="preserve"> EMISSION OF PERSISTENT ORGANIC POLLUTANTS IN 2018</t>
  </si>
  <si>
    <r>
      <t xml:space="preserve">w kilogramach
</t>
    </r>
    <r>
      <rPr>
        <sz val="9"/>
        <color rgb="FF4D4D4D"/>
        <rFont val="Arial"/>
        <family val="2"/>
        <charset val="238"/>
      </rPr>
      <t>in kilograms</t>
    </r>
  </si>
  <si>
    <t>and transformation industries</t>
  </si>
  <si>
    <t xml:space="preserve">Combustion in energy production </t>
  </si>
  <si>
    <r>
      <t>a</t>
    </r>
    <r>
      <rPr>
        <sz val="9"/>
        <rFont val="Arial"/>
        <family val="2"/>
        <charset val="238"/>
      </rPr>
      <t xml:space="preserve"> Niektóre dane zmienione (zrekalkulowane) w stosunku do opublikowanych w poprzedniej edycji publikacji.</t>
    </r>
  </si>
  <si>
    <t>Biological treatment of waste</t>
  </si>
  <si>
    <t>Przemiany paliw stałych i kopalnictwo surowców</t>
  </si>
  <si>
    <r>
      <t>Other</t>
    </r>
    <r>
      <rPr>
        <vertAlign val="superscript"/>
        <sz val="9"/>
        <color rgb="FF4D4D4D"/>
        <rFont val="Arial"/>
        <family val="2"/>
        <charset val="238"/>
      </rPr>
      <t>c</t>
    </r>
  </si>
  <si>
    <r>
      <t>Inne</t>
    </r>
    <r>
      <rPr>
        <vertAlign val="superscript"/>
        <sz val="9"/>
        <rFont val="Arial"/>
        <family val="2"/>
        <charset val="238"/>
      </rPr>
      <t>c</t>
    </r>
    <r>
      <rPr>
        <sz val="9"/>
        <rFont val="Arial"/>
        <family val="2"/>
        <charset val="238"/>
      </rPr>
      <t>…………………………………………………………….</t>
    </r>
  </si>
  <si>
    <r>
      <t>Inne</t>
    </r>
    <r>
      <rPr>
        <vertAlign val="superscript"/>
        <sz val="9"/>
        <rFont val="Arial"/>
        <family val="2"/>
        <charset val="238"/>
      </rPr>
      <t>d</t>
    </r>
    <r>
      <rPr>
        <sz val="9"/>
        <rFont val="Arial"/>
        <family val="2"/>
        <charset val="238"/>
      </rPr>
      <t>…………………………………………………………..</t>
    </r>
  </si>
  <si>
    <r>
      <t xml:space="preserve">O G Ó Ł E M </t>
    </r>
    <r>
      <rPr>
        <b/>
        <vertAlign val="superscript"/>
        <sz val="9"/>
        <rFont val="Arial"/>
        <family val="2"/>
        <charset val="238"/>
      </rPr>
      <t>a</t>
    </r>
    <r>
      <rPr>
        <b/>
        <i/>
        <sz val="9"/>
        <rFont val="Arial"/>
        <family val="2"/>
        <charset val="238"/>
      </rPr>
      <t>……………………………...……..………...….…</t>
    </r>
  </si>
  <si>
    <r>
      <t>T O T A L</t>
    </r>
    <r>
      <rPr>
        <b/>
        <vertAlign val="superscript"/>
        <sz val="9"/>
        <color rgb="FF4D4D4D"/>
        <rFont val="Arial"/>
        <family val="2"/>
        <charset val="238"/>
      </rPr>
      <t xml:space="preserve"> a</t>
    </r>
  </si>
  <si>
    <r>
      <t>Aviation</t>
    </r>
    <r>
      <rPr>
        <vertAlign val="superscript"/>
        <sz val="9"/>
        <color rgb="FF4D4D4D"/>
        <rFont val="Arial"/>
        <family val="2"/>
        <charset val="238"/>
      </rPr>
      <t>b</t>
    </r>
  </si>
  <si>
    <t xml:space="preserve">a From anthropogenic sources. b Domestic and international airport traffic (LTO cycles). c Use of tobacco and fireworks, Pulp and paper, Food and drink, Wood processing. d Unintentional house, car and landfill fires. </t>
  </si>
  <si>
    <t>a Ze źródeł antropogenicznych. b Obejmuje emisję z operacji lotniczych oraz startów i lądowań w ruchu krajowym i międzynarodowym (LTO). d Spalanie tytoniu, użycie sztucznych ogni, produkcja i przetwarzanie drewna, produkcja artykułów spożywczych, napojów i wyrobów tytoniowych. e Pożary składowisk, budynków oraz samochodów.</t>
  </si>
  <si>
    <t xml:space="preserve"> TOTAL EMISSION OF HEAVY METALS BY KINDS OF ACTIVITY IN 2018</t>
  </si>
  <si>
    <r>
      <t>Lotnictwo</t>
    </r>
    <r>
      <rPr>
        <vertAlign val="superscript"/>
        <sz val="9"/>
        <rFont val="Arial"/>
        <family val="2"/>
        <charset val="238"/>
      </rPr>
      <t>b</t>
    </r>
    <r>
      <rPr>
        <sz val="9"/>
        <rFont val="Arial"/>
        <family val="2"/>
        <charset val="238"/>
      </rPr>
      <t>………………………………………………………</t>
    </r>
  </si>
  <si>
    <t>a Niektóre dane zmienione (zrekalkulowane) w stosunku do opublikowanych w poprzedniej edycji publikacji. b Pyły, jako całkowity pył zawieszony (TSP).</t>
  </si>
  <si>
    <t xml:space="preserve"> AIR POLLUTANTS EMISSION BY TYPES OF ROAD TRANSPORT FACILITIES IN 2018</t>
  </si>
  <si>
    <t>powyżej 3500 kg i autobusy</t>
  </si>
  <si>
    <t xml:space="preserve">CAŁKOWITA EMISJA GŁÓWNYCH ZANIECZYSZCZEŃ POWIETRZA WEDŁUG RODZAJÓW DZIAŁALNOŚCI W 2018 R.                                                                                                                                                                                                                                             </t>
  </si>
  <si>
    <t>CAŁKOWITA EMISJA GŁÓWNYCH GAZÓW CIEPLARNIANYCH WEDŁUG ŹRÓDEŁ EMISJI W 2018 R.</t>
  </si>
  <si>
    <t>TOTAL EMISSION OF GREENHOUSE GASES BY EMISSION SOURCES IN 2018</t>
  </si>
  <si>
    <t>EMISJA TRWAŁYCH ZANIECZYSZCZEŃ ORGANICZNYCH W 2018 R.</t>
  </si>
  <si>
    <t>EMISSION OF PERSISTENT ORGANIC POLLUTANTS IN 2018</t>
  </si>
  <si>
    <t>CAŁKOWITA EMISJA  METALI CIĘŻKICH WEDŁUG RODZAJÓW DZIAŁALNOŚCI W 2018 R.</t>
  </si>
  <si>
    <t>TOTAL EMISSION OF HEAVY METALS BY KINDS OF ACTIVITY IN 2018</t>
  </si>
  <si>
    <t>EMISJA ZANIECZYSZCZEŃ POWIETRZA WEDŁUG RODZAJÓW ŚRODKÓW TRANSPORTU DROGOWEGO W 2018 R.</t>
  </si>
  <si>
    <t>AIR POLLUTANTS EMISSION BY TYPES OF ROAD TRANSPORT FACILITIES IN 2018</t>
  </si>
  <si>
    <r>
      <t>INTERNATIONAL TRADE WITH SUBSTANCES IMPOVERISHING THE OZONE LAYER IN 2019</t>
    </r>
    <r>
      <rPr>
        <i/>
        <vertAlign val="superscript"/>
        <sz val="9"/>
        <color rgb="FF4D4D4D"/>
        <rFont val="Arial"/>
        <family val="2"/>
        <charset val="238"/>
      </rPr>
      <t>a</t>
    </r>
  </si>
  <si>
    <t xml:space="preserve">a Data concern the period from the 1st January up to 31st December 2019. </t>
  </si>
  <si>
    <t xml:space="preserve">ATMOSFERY W 2019 R. </t>
  </si>
  <si>
    <t>MONITORING AREAS IN 2019</t>
  </si>
  <si>
    <t>ULTRAVIOLET RADIATION (UV-B) IN 2019</t>
  </si>
  <si>
    <t>OZONE CONTENT IN ATMOSPHERIC LAYERS OVER LEGIONOWO NEAR WARSAW IN 2019</t>
  </si>
  <si>
    <t>Warszawa Białołęka</t>
  </si>
  <si>
    <t>273 person evacuated for 9 hours, loss of gas supply for 389 person for 12 hours</t>
  </si>
  <si>
    <t>alkohol etylowy 40%</t>
  </si>
  <si>
    <t>ethyl alkohol 40%</t>
  </si>
  <si>
    <t>Czarnolas, pow. zwoleński, gm. Policzna</t>
  </si>
  <si>
    <t>odcięcie dostawy gazu dla 200 osób na czas 22 godzin</t>
  </si>
  <si>
    <t>loss of gas supply for 200 person for 22 hours</t>
  </si>
  <si>
    <r>
      <t>gaz ziemny (ok. 2213 m</t>
    </r>
    <r>
      <rPr>
        <vertAlign val="superscript"/>
        <sz val="9"/>
        <rFont val="Arial"/>
        <family val="2"/>
        <charset val="238"/>
      </rPr>
      <t>3</t>
    </r>
    <r>
      <rPr>
        <sz val="9"/>
        <rFont val="Arial"/>
        <family val="2"/>
        <charset val="238"/>
      </rPr>
      <t>)</t>
    </r>
  </si>
  <si>
    <r>
      <t>natural gas (approx. 2213 m</t>
    </r>
    <r>
      <rPr>
        <vertAlign val="superscript"/>
        <sz val="9"/>
        <color rgb="FF4D4D4D"/>
        <rFont val="Arial"/>
        <family val="2"/>
        <charset val="238"/>
      </rPr>
      <t>3</t>
    </r>
    <r>
      <rPr>
        <sz val="9"/>
        <color rgb="FF4D4D4D"/>
        <rFont val="Arial"/>
        <family val="2"/>
        <charset val="238"/>
      </rPr>
      <t>)</t>
    </r>
  </si>
  <si>
    <r>
      <t xml:space="preserve">WOJEWÓDZTWO
</t>
    </r>
    <r>
      <rPr>
        <sz val="9"/>
        <color rgb="FF4D4D4D"/>
        <rFont val="Arial"/>
        <family val="2"/>
        <charset val="238"/>
      </rPr>
      <t>VOIVODSHIP</t>
    </r>
  </si>
  <si>
    <t>Warszawa Targówek</t>
  </si>
  <si>
    <t>loss of gas supply for 501 person for 24 hours</t>
  </si>
  <si>
    <t>odcięcie dostawy gazu dla 501 osób na czas 24 godzin</t>
  </si>
  <si>
    <t>gaz ziemny (ok. 5992,36 m3)</t>
  </si>
  <si>
    <t>natural gas (approx. 5992,36 m3)</t>
  </si>
  <si>
    <t>Warszawa Bemowo</t>
  </si>
  <si>
    <t>transport drogowy</t>
  </si>
  <si>
    <t>road transport</t>
  </si>
  <si>
    <t>eksplozja</t>
  </si>
  <si>
    <t>explosion</t>
  </si>
  <si>
    <t>hospitalizacja 3 osób na czas 96 godzin, 2 ofiary śmiertelne</t>
  </si>
  <si>
    <t>acetylen</t>
  </si>
  <si>
    <t>acetylene</t>
  </si>
  <si>
    <t>Jaźwie, pow. wołomiński, gm. Tłuszcz</t>
  </si>
  <si>
    <t>zanieczyszczenie lasów na powierzchni 1 ha</t>
  </si>
  <si>
    <t>forest pollution in the area of 1 ha</t>
  </si>
  <si>
    <t>ropa naftowa (8,7 Mg)</t>
  </si>
  <si>
    <t>petroleum (8,7 Mg)</t>
  </si>
  <si>
    <t>zanieczyszczenie rzeki Narew na długości 27 km</t>
  </si>
  <si>
    <r>
      <t>olej turbinowy (3 m</t>
    </r>
    <r>
      <rPr>
        <vertAlign val="superscript"/>
        <sz val="9"/>
        <rFont val="Arial"/>
        <family val="2"/>
        <charset val="238"/>
      </rPr>
      <t>3</t>
    </r>
    <r>
      <rPr>
        <sz val="9"/>
        <rFont val="Arial"/>
        <family val="2"/>
        <charset val="238"/>
      </rPr>
      <t>)</t>
    </r>
  </si>
  <si>
    <t>Narew river pollution on a length of 27 km</t>
  </si>
  <si>
    <t>turbin oil (3 m3)</t>
  </si>
  <si>
    <t>Skórcz, pow. starogardzki</t>
  </si>
  <si>
    <t>uszkodzenie mienia na terenie zakładu (wartość 320 mln PLN)</t>
  </si>
  <si>
    <t>damage of a property on the plant site (value of PLN 320 million)</t>
  </si>
  <si>
    <t>amoniak (ok. 3,5 Mg)</t>
  </si>
  <si>
    <t>ammonia (approx. 3,5 Mg)</t>
  </si>
  <si>
    <t>Przechlewo, pow. człuchowski</t>
  </si>
  <si>
    <t>ewakuacja 417 osób na czas ok. 4 godzin</t>
  </si>
  <si>
    <t>ewakuacja 273 osób na czas 9 godzin, odcięcie dostawy gazu dla 389 osób na czas 12 godzin</t>
  </si>
  <si>
    <t>417 person evacuated for approx. 4 hours</t>
  </si>
  <si>
    <t>amoniak (ok. 15 kg)</t>
  </si>
  <si>
    <t>ammonia (approx. 15 kg)</t>
  </si>
  <si>
    <t>Dębska Wola, pow. kielecki, gm. Morawica</t>
  </si>
  <si>
    <t>uszkodzenie mienia na terenie zakładu (wartość 28 mln PLN)</t>
  </si>
  <si>
    <t>damage of a property on the plant site (value of PLN 28 million)</t>
  </si>
  <si>
    <t>kwas solny 37%</t>
  </si>
  <si>
    <t>hydrochloric acid 37%</t>
  </si>
  <si>
    <t>Września, pow. wrzesiński</t>
  </si>
  <si>
    <t>hospitalizacja 2 osób na czas 2 godzin, 1 ofiara śmiertelna</t>
  </si>
  <si>
    <t>2 person hospitalized for 2 hours, 1 fatal victim</t>
  </si>
  <si>
    <t>kwas siarkowy, dichromian potasu</t>
  </si>
  <si>
    <t>sulfuric acid, potassium dichromate</t>
  </si>
  <si>
    <t>zakład o zwiększonym ryzyku wystąpienia poważnej awarii przemysłowej</t>
  </si>
  <si>
    <t>establishment with an increased risk of a major industrial accident</t>
  </si>
  <si>
    <r>
      <t>EXAMPLES OF MAJOR ACCIDENTS</t>
    </r>
    <r>
      <rPr>
        <vertAlign val="superscript"/>
        <sz val="9"/>
        <color rgb="FF4D4D4D"/>
        <rFont val="Arial"/>
        <family val="2"/>
        <charset val="238"/>
      </rPr>
      <t xml:space="preserve">a </t>
    </r>
    <r>
      <rPr>
        <sz val="9"/>
        <color rgb="FF4D4D4D"/>
        <rFont val="Arial"/>
        <family val="2"/>
        <charset val="238"/>
      </rPr>
      <t>BY SOURCES AND VOIVODSHIPS IN 2019</t>
    </r>
  </si>
  <si>
    <t>3 person hospitalized for 96 hours, 2 fatalities</t>
  </si>
  <si>
    <t>MAJOR ACCIDENTS BY VOIVODSHIPS IN 2019</t>
  </si>
  <si>
    <t>Oława</t>
  </si>
  <si>
    <t>Skarżysko-Kamienna</t>
  </si>
  <si>
    <r>
      <t>Zielonka</t>
    </r>
    <r>
      <rPr>
        <vertAlign val="superscript"/>
        <sz val="9"/>
        <color theme="1"/>
        <rFont val="Arial"/>
        <family val="2"/>
        <charset val="238"/>
      </rPr>
      <t>a</t>
    </r>
  </si>
  <si>
    <r>
      <t>Belsk Duży</t>
    </r>
    <r>
      <rPr>
        <vertAlign val="superscript"/>
        <sz val="9"/>
        <color theme="1"/>
        <rFont val="Arial"/>
        <family val="2"/>
        <charset val="238"/>
      </rPr>
      <t>a</t>
    </r>
  </si>
  <si>
    <r>
      <t>Granica</t>
    </r>
    <r>
      <rPr>
        <vertAlign val="superscript"/>
        <sz val="9"/>
        <color theme="1"/>
        <rFont val="Arial"/>
        <family val="2"/>
        <charset val="238"/>
      </rPr>
      <t>a</t>
    </r>
  </si>
  <si>
    <r>
      <t>Guty Duże</t>
    </r>
    <r>
      <rPr>
        <vertAlign val="superscript"/>
        <sz val="9"/>
        <color theme="1"/>
        <rFont val="Arial"/>
        <family val="2"/>
        <charset val="238"/>
      </rPr>
      <t>a</t>
    </r>
  </si>
  <si>
    <r>
      <t>Konstancin Jeziorna</t>
    </r>
    <r>
      <rPr>
        <vertAlign val="superscript"/>
        <sz val="9"/>
        <color theme="1"/>
        <rFont val="Arial"/>
        <family val="2"/>
        <charset val="238"/>
      </rPr>
      <t>a</t>
    </r>
  </si>
  <si>
    <r>
      <t>Legionowo</t>
    </r>
    <r>
      <rPr>
        <vertAlign val="superscript"/>
        <sz val="9"/>
        <color theme="1"/>
        <rFont val="Arial"/>
        <family val="2"/>
        <charset val="238"/>
      </rPr>
      <t>a</t>
    </r>
  </si>
  <si>
    <r>
      <t>Otwock</t>
    </r>
    <r>
      <rPr>
        <vertAlign val="superscript"/>
        <sz val="9"/>
        <color theme="1"/>
        <rFont val="Arial"/>
        <family val="2"/>
        <charset val="238"/>
      </rPr>
      <t>a</t>
    </r>
  </si>
  <si>
    <r>
      <t>Piastów</t>
    </r>
    <r>
      <rPr>
        <vertAlign val="superscript"/>
        <sz val="9"/>
        <color theme="1"/>
        <rFont val="Arial"/>
        <family val="2"/>
        <charset val="238"/>
      </rPr>
      <t>a</t>
    </r>
  </si>
  <si>
    <r>
      <t>Osieczów</t>
    </r>
    <r>
      <rPr>
        <vertAlign val="superscript"/>
        <sz val="9"/>
        <color theme="1"/>
        <rFont val="Arial"/>
        <family val="2"/>
        <charset val="238"/>
      </rPr>
      <t>a</t>
    </r>
  </si>
  <si>
    <r>
      <t>Karpacz</t>
    </r>
    <r>
      <rPr>
        <vertAlign val="superscript"/>
        <sz val="9"/>
        <color theme="1"/>
        <rFont val="Arial"/>
        <family val="2"/>
        <charset val="238"/>
      </rPr>
      <t>a</t>
    </r>
  </si>
  <si>
    <r>
      <t>Wrocław</t>
    </r>
    <r>
      <rPr>
        <vertAlign val="superscript"/>
        <sz val="9"/>
        <color theme="1"/>
        <rFont val="Arial"/>
        <family val="2"/>
        <charset val="238"/>
      </rPr>
      <t>a</t>
    </r>
  </si>
  <si>
    <r>
      <t>Ciechocinek</t>
    </r>
    <r>
      <rPr>
        <vertAlign val="superscript"/>
        <sz val="9"/>
        <color theme="1"/>
        <rFont val="Arial"/>
        <family val="2"/>
        <charset val="238"/>
      </rPr>
      <t>a</t>
    </r>
  </si>
  <si>
    <r>
      <t>Wieniec Zdrój</t>
    </r>
    <r>
      <rPr>
        <vertAlign val="superscript"/>
        <sz val="9"/>
        <color theme="1"/>
        <rFont val="Arial"/>
        <family val="2"/>
        <charset val="238"/>
      </rPr>
      <t>a</t>
    </r>
  </si>
  <si>
    <r>
      <t>Florianka</t>
    </r>
    <r>
      <rPr>
        <vertAlign val="superscript"/>
        <sz val="9"/>
        <color theme="1"/>
        <rFont val="Arial"/>
        <family val="2"/>
        <charset val="238"/>
      </rPr>
      <t>a</t>
    </r>
  </si>
  <si>
    <r>
      <t>Jarczew</t>
    </r>
    <r>
      <rPr>
        <vertAlign val="superscript"/>
        <sz val="9"/>
        <color theme="1"/>
        <rFont val="Arial"/>
        <family val="2"/>
        <charset val="238"/>
      </rPr>
      <t>a</t>
    </r>
  </si>
  <si>
    <r>
      <t>Wilczopole</t>
    </r>
    <r>
      <rPr>
        <vertAlign val="superscript"/>
        <sz val="9"/>
        <color theme="1"/>
        <rFont val="Arial"/>
        <family val="2"/>
        <charset val="238"/>
      </rPr>
      <t>a</t>
    </r>
  </si>
  <si>
    <r>
      <t>Smolary Bytnickie</t>
    </r>
    <r>
      <rPr>
        <vertAlign val="superscript"/>
        <sz val="9"/>
        <color theme="1"/>
        <rFont val="Arial"/>
        <family val="2"/>
        <charset val="238"/>
      </rPr>
      <t>a</t>
    </r>
  </si>
  <si>
    <r>
      <t>Gajew</t>
    </r>
    <r>
      <rPr>
        <vertAlign val="superscript"/>
        <sz val="9"/>
        <color theme="1"/>
        <rFont val="Arial"/>
        <family val="2"/>
        <charset val="238"/>
      </rPr>
      <t>a</t>
    </r>
  </si>
  <si>
    <r>
      <t>Parzniewice</t>
    </r>
    <r>
      <rPr>
        <vertAlign val="superscript"/>
        <sz val="9"/>
        <color theme="1"/>
        <rFont val="Arial"/>
        <family val="2"/>
        <charset val="238"/>
      </rPr>
      <t>a</t>
    </r>
  </si>
  <si>
    <r>
      <t>Kaszów</t>
    </r>
    <r>
      <rPr>
        <vertAlign val="superscript"/>
        <sz val="9"/>
        <color theme="1"/>
        <rFont val="Arial"/>
        <family val="2"/>
        <charset val="238"/>
      </rPr>
      <t>a</t>
    </r>
  </si>
  <si>
    <r>
      <t>Szarów</t>
    </r>
    <r>
      <rPr>
        <vertAlign val="superscript"/>
        <sz val="9"/>
        <color theme="1"/>
        <rFont val="Arial"/>
        <family val="2"/>
        <charset val="238"/>
      </rPr>
      <t>a</t>
    </r>
  </si>
  <si>
    <r>
      <t>Szymbark</t>
    </r>
    <r>
      <rPr>
        <vertAlign val="superscript"/>
        <sz val="9"/>
        <color theme="1"/>
        <rFont val="Arial"/>
        <family val="2"/>
        <charset val="238"/>
      </rPr>
      <t>a</t>
    </r>
  </si>
  <si>
    <r>
      <t>Krempna</t>
    </r>
    <r>
      <rPr>
        <vertAlign val="superscript"/>
        <sz val="9"/>
        <color theme="1"/>
        <rFont val="Arial"/>
        <family val="2"/>
        <charset val="238"/>
      </rPr>
      <t>a</t>
    </r>
  </si>
  <si>
    <r>
      <t>Borsukowizna</t>
    </r>
    <r>
      <rPr>
        <vertAlign val="superscript"/>
        <sz val="9"/>
        <color theme="1"/>
        <rFont val="Arial"/>
        <family val="2"/>
        <charset val="238"/>
      </rPr>
      <t>a</t>
    </r>
  </si>
  <si>
    <r>
      <t>Liniewko Kościerskie</t>
    </r>
    <r>
      <rPr>
        <vertAlign val="superscript"/>
        <sz val="9"/>
        <color theme="1"/>
        <rFont val="Arial"/>
        <family val="2"/>
        <charset val="238"/>
      </rPr>
      <t>a</t>
    </r>
  </si>
  <si>
    <r>
      <t>Łeba</t>
    </r>
    <r>
      <rPr>
        <vertAlign val="superscript"/>
        <sz val="9"/>
        <color theme="1"/>
        <rFont val="Arial"/>
        <family val="2"/>
        <charset val="238"/>
      </rPr>
      <t>a</t>
    </r>
  </si>
  <si>
    <r>
      <t>Ustroń</t>
    </r>
    <r>
      <rPr>
        <vertAlign val="superscript"/>
        <sz val="9"/>
        <color theme="1"/>
        <rFont val="Arial"/>
        <family val="2"/>
        <charset val="238"/>
      </rPr>
      <t>a</t>
    </r>
  </si>
  <si>
    <r>
      <t>Złoty Potok</t>
    </r>
    <r>
      <rPr>
        <vertAlign val="superscript"/>
        <sz val="9"/>
        <color theme="1"/>
        <rFont val="Arial"/>
        <family val="2"/>
        <charset val="238"/>
      </rPr>
      <t>a</t>
    </r>
  </si>
  <si>
    <r>
      <t>Nowiny</t>
    </r>
    <r>
      <rPr>
        <vertAlign val="superscript"/>
        <sz val="9"/>
        <color theme="1"/>
        <rFont val="Arial"/>
        <family val="2"/>
        <charset val="238"/>
      </rPr>
      <t>a</t>
    </r>
  </si>
  <si>
    <r>
      <t>Diabla Góra</t>
    </r>
    <r>
      <rPr>
        <vertAlign val="superscript"/>
        <sz val="9"/>
        <color theme="1"/>
        <rFont val="Arial"/>
        <family val="2"/>
        <charset val="238"/>
      </rPr>
      <t>a</t>
    </r>
  </si>
  <si>
    <r>
      <t>Borówiec</t>
    </r>
    <r>
      <rPr>
        <vertAlign val="superscript"/>
        <sz val="9"/>
        <color theme="1"/>
        <rFont val="Arial"/>
        <family val="2"/>
        <charset val="238"/>
      </rPr>
      <t>a</t>
    </r>
  </si>
  <si>
    <r>
      <t>Krzyżówka</t>
    </r>
    <r>
      <rPr>
        <vertAlign val="superscript"/>
        <sz val="9"/>
        <color theme="1"/>
        <rFont val="Arial"/>
        <family val="2"/>
        <charset val="238"/>
      </rPr>
      <t>a</t>
    </r>
  </si>
  <si>
    <r>
      <t>Widuchowa</t>
    </r>
    <r>
      <rPr>
        <vertAlign val="superscript"/>
        <sz val="9"/>
        <color theme="1"/>
        <rFont val="Arial"/>
        <family val="2"/>
        <charset val="238"/>
      </rPr>
      <t>a</t>
    </r>
  </si>
  <si>
    <t>OZONE CONCENTRATION IN THE GROUND LAYER OF THE ATMOSPHERE IN 2019</t>
  </si>
  <si>
    <r>
      <t>Goczałkowice</t>
    </r>
    <r>
      <rPr>
        <vertAlign val="superscript"/>
        <sz val="9"/>
        <color theme="1"/>
        <rFont val="Arial"/>
        <family val="2"/>
        <charset val="238"/>
      </rPr>
      <t>a</t>
    </r>
  </si>
  <si>
    <r>
      <t>Wartość wskaźnika średniego narażenia [</t>
    </r>
    <r>
      <rPr>
        <sz val="9"/>
        <rFont val="Symbol"/>
        <family val="1"/>
        <charset val="2"/>
      </rPr>
      <t>m</t>
    </r>
    <r>
      <rPr>
        <sz val="9"/>
        <rFont val="Arial"/>
        <family val="2"/>
        <charset val="238"/>
      </rPr>
      <t>g/m</t>
    </r>
    <r>
      <rPr>
        <vertAlign val="superscript"/>
        <sz val="9"/>
        <rFont val="Arial"/>
        <family val="2"/>
        <charset val="238"/>
      </rPr>
      <t>3</t>
    </r>
    <r>
      <rPr>
        <sz val="9"/>
        <rFont val="Arial"/>
        <family val="2"/>
        <charset val="238"/>
      </rPr>
      <t>]</t>
    </r>
  </si>
  <si>
    <t xml:space="preserve">Legnica </t>
  </si>
  <si>
    <t>Krajowy wskaźnik średniego narażenia dla pyłu PM2,5</t>
  </si>
  <si>
    <r>
      <t>Average exposure indicator [</t>
    </r>
    <r>
      <rPr>
        <sz val="9"/>
        <color rgb="FF4D4D4D"/>
        <rFont val="Symbol"/>
        <family val="1"/>
        <charset val="2"/>
      </rPr>
      <t>m</t>
    </r>
    <r>
      <rPr>
        <sz val="9"/>
        <color rgb="FF4D4D4D"/>
        <rFont val="Arial"/>
        <family val="2"/>
        <charset val="238"/>
      </rPr>
      <t>g/m</t>
    </r>
    <r>
      <rPr>
        <vertAlign val="superscript"/>
        <sz val="9"/>
        <color rgb="FF4D4D4D"/>
        <rFont val="Arial"/>
        <family val="2"/>
        <charset val="238"/>
      </rPr>
      <t>3</t>
    </r>
    <r>
      <rPr>
        <sz val="9"/>
        <color rgb="FF4D4D4D"/>
        <rFont val="Arial"/>
        <family val="2"/>
        <charset val="238"/>
      </rPr>
      <t>]</t>
    </r>
  </si>
  <si>
    <t>National average exposure indicator for PM2.5</t>
  </si>
  <si>
    <r>
      <t>AVERAGE EXPOSURE INDICATOR FOR PM2.5</t>
    </r>
    <r>
      <rPr>
        <vertAlign val="superscript"/>
        <sz val="9"/>
        <color rgb="FF4D4D4D"/>
        <rFont val="Arial"/>
        <family val="2"/>
        <charset val="238"/>
      </rPr>
      <t>a</t>
    </r>
    <r>
      <rPr>
        <sz val="9"/>
        <color rgb="FF4D4D4D"/>
        <rFont val="Arial"/>
        <family val="2"/>
        <charset val="238"/>
      </rPr>
      <t xml:space="preserve"> </t>
    </r>
  </si>
  <si>
    <t>a In agglomerations and cities with more than 100,000 residents; indicator calculated on the basis of the results of measurements of PM2.5 concentrations: from 2017-2019 for 2019, from 2016-2018 for 2018, from 2013-2015 for 2015, as an annual average for 2010.</t>
  </si>
  <si>
    <t>Ź r ó d ł o: dane Głównego Inspektoratu ochrony Środowiska uzyskane w ramach Państwowego Monitoringu Środowiska.</t>
  </si>
  <si>
    <t>a W aglomeracjach i miastach powyżej 100 tys. mieszkańców; wskaźnik obliczany na podstawie wyników pomiarów stężeń PM2,5: z lat 2017-2019 dla roku 2019, z lat 2016-2018 dla roku 2018, z lat 2013-2015 dla roku 2015, jako średnia roczna dla roku 2010.</t>
  </si>
  <si>
    <t>POLLUTANTS EMISSION FROM PLANTS OF SIGNIFICANT NUISANCE TO AIR QUALITY IN HEALTH RESORTS IN 2019</t>
  </si>
  <si>
    <r>
      <t>Amoniak</t>
    </r>
    <r>
      <rPr>
        <vertAlign val="superscript"/>
        <sz val="9"/>
        <rFont val="Arial"/>
        <family val="2"/>
        <charset val="238"/>
      </rPr>
      <t>a</t>
    </r>
    <r>
      <rPr>
        <sz val="9"/>
        <rFont val="Arial"/>
        <family val="2"/>
        <charset val="238"/>
      </rPr>
      <t>………………………………………………………………</t>
    </r>
  </si>
  <si>
    <t>Arsen</t>
  </si>
  <si>
    <t>Pyły z przemysłu cement.-wapien.i materiałów ogniotrwałych</t>
  </si>
  <si>
    <t>Tetrachlorek węgla</t>
  </si>
  <si>
    <t>Particulates from the cement and lime industry and refractory materials</t>
  </si>
  <si>
    <r>
      <t>BASIC AIR POLLUTION REDUCTION SYSTEMS IN PLANTS IN 2019</t>
    </r>
    <r>
      <rPr>
        <i/>
        <vertAlign val="superscript"/>
        <sz val="9"/>
        <color rgb="FF4D4D4D"/>
        <rFont val="Arial"/>
        <family val="2"/>
        <charset val="238"/>
      </rPr>
      <t>a</t>
    </r>
  </si>
  <si>
    <t>W tym miasta o dużej skali zagrożenia powietrza (150 miast, na terenie których 
koncentrowało się 83,3% krajowej emisji zanieczyszczeń pyłowych i 63,6% zanieczyszczeń gazowych)</t>
  </si>
  <si>
    <t>Of which cities with high air threat (150 cities with 83,3% of national particulates pollutants emission and 63,6% of gaseous pollutants)</t>
  </si>
  <si>
    <t>Rzepin</t>
  </si>
  <si>
    <t>Środa Wielkopolska</t>
  </si>
  <si>
    <t>Wysokie Mazowieckie</t>
  </si>
  <si>
    <t>Wałcz</t>
  </si>
  <si>
    <t>Chełmża</t>
  </si>
  <si>
    <t>Kolbuszowa</t>
  </si>
  <si>
    <t>CITIES WITH HIGH ENVIRONMENTAL THREAT OF AIR POLLUTANTS EMISSION FROM PLANTS OF SIGNIFICANT NUISANCE TO AIR QUALITY IN 2019</t>
  </si>
  <si>
    <t>EMISSION OF HEAVY METALS FROM PLANTS OF SIGNIFICANT NUISANCE TO AIR QUALITY BY VOIVODSHIPS IN 2019</t>
  </si>
  <si>
    <t>PARTICULATE POLLUTANTS EMISSION FROM PLANTS OF SIGNIFICANT NUISANCE TO AIR QUALITY BY VOIVODSHIPS IN 2019</t>
  </si>
  <si>
    <t>GASEOUS POLLUTANTS EMISSION FROM PLANTS OF SIGNIFICANT NUISANCE TO AIR QUALITY BY VOIVODSHIPS IN 2019</t>
  </si>
  <si>
    <t>POLLUTANTS RETAINED AND NEUTRALISED IN CLEANING DEVICES BY VOIVODSHIPS IN 2019</t>
  </si>
  <si>
    <t>EMISSION SOURCES IN PLANTS OF SIGNIFICANT NUISANCE TO AIR QUALITY BY EMISSION SIZE AND VOIVODSHIPS IN 2019</t>
  </si>
  <si>
    <r>
      <t xml:space="preserve">O emisji zanieczyszczeń gazowych
</t>
    </r>
    <r>
      <rPr>
        <sz val="9"/>
        <color rgb="FF4D4D4D"/>
        <rFont val="Arial"/>
        <family val="2"/>
        <charset val="238"/>
      </rPr>
      <t>With gaseous pollutants emission</t>
    </r>
  </si>
  <si>
    <t>WEDŁUG WOJEWÓDZTW W 2019 R.</t>
  </si>
  <si>
    <t>ZANIECZYSZCZEŃ PYŁOWYCH I WOJEWÓDZTW W 2019 R.</t>
  </si>
  <si>
    <t>EMISSION AND VOIVODSHIPS IN 2019</t>
  </si>
  <si>
    <t>POWIETRZA W 2019 R.</t>
  </si>
  <si>
    <t>BASIC AIR POLLUTION REDUCTION SYSTEMS IN PLANTS IN 2019</t>
  </si>
  <si>
    <t>ZANIECZYSZCZEŃ GAZOWYCH I WOJEWÓDZTW W 2019 R.</t>
  </si>
  <si>
    <t>EMISJI I WOJEWÓDZTW W 2019 R.</t>
  </si>
  <si>
    <t>IN 2019</t>
  </si>
  <si>
    <t>EMISJA ZANIECZYSZCZEŃ PYŁOWYCH Z ZAKŁADÓW SZCZEGÓLNIE UCIĄŻLIWYCH WEDŁUG WOJEWÓDZTW W 2019 R.</t>
  </si>
  <si>
    <t>PARTICULATES POLLUTANTS EMISSION FROM PLANTS OF SIGNIFICANT NUISANCE TO AIR QUALITY BY VOIVODSHIPS IN 2019</t>
  </si>
  <si>
    <t>EMISJA ZANIECZYSZCZEŃ GAZOWYCH Z ZAKŁADÓW SZCZEGÓLNIE UCIĄŻLIWYCH WEDŁUG WOJEWÓDZTW W 2019 R.</t>
  </si>
  <si>
    <t>EMISJA ZANIECZYSZCZEŃ Z ZAKŁADÓW SZCZEGÓLNIE UCIĄŻLIWYCH W UZDROWISKACH W 2019 R.</t>
  </si>
  <si>
    <t>EMISJA METALI CIĘŻKICH Z ZAKŁADÓW SZCZEGÓLNIE UCIĄŻLIWYCH WEDŁUG WOJEWÓDZTW W 2019 R.</t>
  </si>
  <si>
    <t>SZCZEGÓLNIE UCIĄŻLIWYCH W 2019 R.</t>
  </si>
  <si>
    <t>OF SIGNIFICANT NUISANCE TO AIR QUALITY IN 2019</t>
  </si>
  <si>
    <t>WEDŁUG POLSKIEJ KLASYFIKACJI DZIAŁALNOŚCI W 2019 R.</t>
  </si>
  <si>
    <t>BY POLISH CLASSIFICATION OF ACTIVITIES IN 2019</t>
  </si>
  <si>
    <t>ZAWARTOŚĆ OZONU W WARSTWACH ATMOSFERY NAD LEGIONOWEM K/WARSZAWY W 2019 R.</t>
  </si>
  <si>
    <t>OZONE CONTENT IN ATMOSPHERIC LAYERS OVER LEGIONOWO NEAR WARSZAWA IN 2019</t>
  </si>
  <si>
    <t>PROMIENIOWANIE NADFIOLETOWE (UV-B) W 2019 R.</t>
  </si>
  <si>
    <t>STĘŻENIE OZONU W PRZYZIEMNEJ WARSTWIE ATMOSFERY W 2019 R.</t>
  </si>
  <si>
    <t>MIĘDZYNARODOWY OBRÓT SUBSTANCJAMI ZUBOŻAJĄCYMI WARSTWĘ OZONOWĄ  W 2019 R.</t>
  </si>
  <si>
    <t>INTERNATIONAL TRADE WITH SUBSTANCES IMPOVERISHING THE OZONE LAYER IN 2019</t>
  </si>
  <si>
    <t>TŁA ZANIECZYSZCZENIA ATMOSFERY ORAZ W AGLOMERACJI MIEJSKO-PRZEMYSŁOWEJ W 2019 R.</t>
  </si>
  <si>
    <t>AIR POLLUTION MONITORING AREAS AS WELL AS IN URBAN-INDUSTRIAL AGGLOMERATION IN 2019</t>
  </si>
  <si>
    <t>POWAŻNE AWARIE WEDŁUG WOJEWÓDZTW W 2019 R.</t>
  </si>
  <si>
    <t>PRZYKŁADY POWAŻNYCH AWARII WEDŁUG ŹRÓDEŁ I WOJEWÓDZTW W 2019 R.</t>
  </si>
  <si>
    <t>EXAMPLES OF MAJOR ACCIDENTS BY SOURCES AND VOIVODSHIPS IN 2019</t>
  </si>
  <si>
    <t xml:space="preserve">  EMISSION OF MAIN AIR POLLUTANTS BY VOIVODSHIPS IN 2018</t>
  </si>
  <si>
    <r>
      <t xml:space="preserve"> ROAD VEHICLES AND TRACTORS</t>
    </r>
    <r>
      <rPr>
        <i/>
        <vertAlign val="superscript"/>
        <sz val="9"/>
        <color rgb="FF4D4D4D"/>
        <rFont val="Arial"/>
        <family val="2"/>
        <charset val="238"/>
      </rPr>
      <t>a</t>
    </r>
    <r>
      <rPr>
        <sz val="9"/>
        <color rgb="FF4D4D4D"/>
        <rFont val="Arial"/>
        <family val="2"/>
        <charset val="238"/>
      </rPr>
      <t xml:space="preserve"> BY AGE GROUPS IN 2019</t>
    </r>
  </si>
  <si>
    <r>
      <t>Samochody ciężarowe</t>
    </r>
    <r>
      <rPr>
        <vertAlign val="superscript"/>
        <sz val="9"/>
        <color theme="1"/>
        <rFont val="Arial"/>
        <family val="2"/>
        <charset val="238"/>
      </rPr>
      <t xml:space="preserve">b
</t>
    </r>
    <r>
      <rPr>
        <sz val="9"/>
        <color rgb="FF4D4D4D"/>
        <rFont val="Arial"/>
        <family val="2"/>
        <charset val="238"/>
      </rPr>
      <t>Lorries</t>
    </r>
    <r>
      <rPr>
        <vertAlign val="superscript"/>
        <sz val="9"/>
        <color rgb="FF4D4D4D"/>
        <rFont val="Arial"/>
        <family val="2"/>
        <charset val="238"/>
      </rPr>
      <t>b</t>
    </r>
  </si>
  <si>
    <r>
      <t>lorries</t>
    </r>
    <r>
      <rPr>
        <vertAlign val="superscript"/>
        <sz val="9"/>
        <color rgb="FF4D4D4D"/>
        <rFont val="Arial"/>
        <family val="2"/>
        <charset val="238"/>
      </rPr>
      <t>b</t>
    </r>
  </si>
  <si>
    <r>
      <t>ROAD VEHICLES AND TRACTORS</t>
    </r>
    <r>
      <rPr>
        <vertAlign val="superscript"/>
        <sz val="9"/>
        <color rgb="FF4D4D4D"/>
        <rFont val="Arial"/>
        <family val="2"/>
        <charset val="238"/>
      </rPr>
      <t>a</t>
    </r>
  </si>
  <si>
    <t>a Według Centralnej Ewidencji Pojazdów prowadzonej przez Ministerstwo Cyfryzacji. b W tym samochody ciężarowo-osobowe.</t>
  </si>
  <si>
    <r>
      <t>a</t>
    </r>
    <r>
      <rPr>
        <b/>
        <sz val="9"/>
        <color rgb="FF4D4D4D"/>
        <rFont val="Arial"/>
        <family val="2"/>
        <charset val="238"/>
      </rPr>
      <t xml:space="preserve"> </t>
    </r>
    <r>
      <rPr>
        <sz val="9"/>
        <color rgb="FF4D4D4D"/>
        <rFont val="Arial"/>
        <family val="2"/>
        <charset val="238"/>
      </rPr>
      <t>According to Central Vehicle Register kept by the Ministry of Digital Affairs. b Of which vans.</t>
    </r>
  </si>
  <si>
    <t xml:space="preserve">motocykle </t>
  </si>
  <si>
    <t xml:space="preserve">motorcycles </t>
  </si>
  <si>
    <r>
      <t>road tractors</t>
    </r>
    <r>
      <rPr>
        <vertAlign val="superscript"/>
        <sz val="9"/>
        <color rgb="FF4D4D4D"/>
        <rFont val="Arial"/>
        <family val="2"/>
        <charset val="238"/>
      </rPr>
      <t>c</t>
    </r>
  </si>
  <si>
    <r>
      <t>ciągniki samochodowe</t>
    </r>
    <r>
      <rPr>
        <vertAlign val="superscript"/>
        <sz val="9"/>
        <rFont val="Arial"/>
        <family val="2"/>
        <charset val="238"/>
      </rPr>
      <t>c</t>
    </r>
    <r>
      <rPr>
        <sz val="9"/>
        <rFont val="Arial"/>
        <family val="2"/>
        <charset val="238"/>
      </rPr>
      <t>…………….</t>
    </r>
  </si>
  <si>
    <r>
      <t>samochody ciężarowe</t>
    </r>
    <r>
      <rPr>
        <vertAlign val="superscript"/>
        <sz val="9"/>
        <rFont val="Arial"/>
        <family val="2"/>
        <charset val="238"/>
      </rPr>
      <t xml:space="preserve">b </t>
    </r>
    <r>
      <rPr>
        <sz val="9"/>
        <rFont val="Arial"/>
        <family val="2"/>
        <charset val="238"/>
      </rPr>
      <t>......................</t>
    </r>
  </si>
  <si>
    <t>a Według Centralnej Ewidencji Pojazdów prowadzonej przez Ministerstwo Cyfryzacji. b W tym samochody ciężarowo-osobowe. c W tym ciągniki siodłowe.</t>
  </si>
  <si>
    <t>a According to Central Vehicle Register kept by the Ministry of Digital Affairs. b Of which vans. c Of which road tractors.</t>
  </si>
  <si>
    <t>21.1</t>
  </si>
  <si>
    <t>26.1</t>
  </si>
  <si>
    <t>32.9</t>
  </si>
  <si>
    <t>SEKCJA H</t>
  </si>
  <si>
    <t>SECTION H</t>
  </si>
  <si>
    <t>SEKCJA L</t>
  </si>
  <si>
    <t>SECTION L</t>
  </si>
  <si>
    <r>
      <t>EMISSION AND AIR POLLUTANT REDUCTION FROM PLANTS OF SIGNIFICANT NUISANCE TO AIR QUALITY BY POLISH CLASSIFICATION OF ACTIVITIES</t>
    </r>
    <r>
      <rPr>
        <vertAlign val="superscript"/>
        <sz val="9"/>
        <color rgb="FF4D4D4D"/>
        <rFont val="Arial"/>
        <family val="2"/>
        <charset val="238"/>
      </rPr>
      <t>a</t>
    </r>
    <r>
      <rPr>
        <sz val="9"/>
        <color rgb="FF4D4D4D"/>
        <rFont val="Arial"/>
        <family val="2"/>
        <charset val="238"/>
      </rPr>
      <t xml:space="preserve"> IN 2019</t>
    </r>
  </si>
  <si>
    <t>CONCENTRATION OF SUSPENDED PARTICULATES PM2,5 AND PM10 BY AGGLOMERATIONS AND CITIES IN 2019</t>
  </si>
  <si>
    <t xml:space="preserve"> CONCENTRATION OF NITROGEN DIOXIDE AND SULPHUR DIOXIDE BY AGGLOMERATIONS AND CITIES IN 2019</t>
  </si>
  <si>
    <t>CONCENTRATION OF CARBON MONOXIDE BY AGGLOMERATIONS AND CITIES IN 2019</t>
  </si>
  <si>
    <t>CONCENTRATION OF BENZENE AND LEAD BY AGGLOMERATIONS AND CITIES IN 2019</t>
  </si>
  <si>
    <t>CONCENTRATION OF ARSENIC AND CADMIUM BY AGGLOMERATIONS AND CITIES IN 2019</t>
  </si>
  <si>
    <t>CONCENTRATION OF NICKEL AND BENZO(A)PYRENE BY AGGLOMERATIONS AND CITIES IN 2019</t>
  </si>
  <si>
    <r>
      <t>a Dane zgłoszone do Konwencji Klimatycznej i Konwencji NZ w sprawie transgranicznego transportu zanieczyszczeń powietrza na dalekie odległości. Niektóre dane zmienione (zrekalkulowane) w stosunku do opublikowanych w poprzedniej edycji publikacji. b Wyrażone w NO</t>
    </r>
    <r>
      <rPr>
        <vertAlign val="subscript"/>
        <sz val="9"/>
        <color theme="1"/>
        <rFont val="Arial"/>
        <family val="2"/>
        <charset val="238"/>
      </rPr>
      <t>2</t>
    </r>
    <r>
      <rPr>
        <sz val="9"/>
        <color theme="1"/>
        <rFont val="Arial"/>
        <family val="2"/>
        <charset val="238"/>
      </rPr>
      <t xml:space="preserve">. </t>
    </r>
  </si>
  <si>
    <r>
      <t>a Data submitted to UNFCCC and LRTAP Conventions. Some data have been changed (re-calculated) in relation to the data published in the previous edition of the publication.  b Expressed in NO</t>
    </r>
    <r>
      <rPr>
        <vertAlign val="subscript"/>
        <sz val="9"/>
        <color rgb="FF4D4D4D"/>
        <rFont val="Arial"/>
        <family val="2"/>
        <charset val="238"/>
      </rPr>
      <t>2</t>
    </r>
    <r>
      <rPr>
        <sz val="9"/>
        <color rgb="FF4D4D4D"/>
        <rFont val="Arial"/>
        <family val="2"/>
        <charset val="238"/>
      </rPr>
      <t>.</t>
    </r>
  </si>
  <si>
    <r>
      <t>a Dane zgłoszone do Konwencji Klimatycznej i Konwencji Narodów Zjednoczonych w sprawie transgranicznego transportu zanieczyszczeń powietrza na dalekie odległości. Niektóre dane zmienione (zrekalkulowane) w stosunku do opublikowanych w poprzedniej edycji publikacji. b Produkcja energii elektrycznej i ciepła w elektrowniach i elektrociepłowniach zawodowych i przemysłowych oraz: ciepłownie, rafinerie, produkcja paliw stałych i inne przemysły energetyczne. c Sektor rolnictwa, gospodarka odpadami, spalanie paliw w: instytucjach, handlu, usługach, rolnictwie, leśnictwie i rybołówstwie oraz emisja lotna d Wyrażone w NO</t>
    </r>
    <r>
      <rPr>
        <vertAlign val="subscript"/>
        <sz val="9"/>
        <color theme="1"/>
        <rFont val="Arial"/>
        <family val="2"/>
        <charset val="238"/>
      </rPr>
      <t>2</t>
    </r>
    <r>
      <rPr>
        <sz val="9"/>
        <color theme="1"/>
        <rFont val="Arial"/>
        <family val="2"/>
        <charset val="238"/>
      </rPr>
      <t>.</t>
    </r>
  </si>
  <si>
    <r>
      <t>Tlenki azotu</t>
    </r>
    <r>
      <rPr>
        <vertAlign val="superscript"/>
        <sz val="9"/>
        <rFont val="Arial"/>
        <family val="2"/>
        <charset val="238"/>
      </rPr>
      <t>b</t>
    </r>
    <r>
      <rPr>
        <sz val="9"/>
        <rFont val="Arial"/>
        <family val="2"/>
        <charset val="238"/>
      </rPr>
      <t xml:space="preserve"> …………………….………...…</t>
    </r>
  </si>
  <si>
    <r>
      <t>TOTAL EMISSION</t>
    </r>
    <r>
      <rPr>
        <vertAlign val="superscript"/>
        <sz val="9"/>
        <color rgb="FF4D4D4D"/>
        <rFont val="Arial"/>
        <family val="2"/>
        <charset val="238"/>
      </rPr>
      <t>a</t>
    </r>
    <r>
      <rPr>
        <sz val="9"/>
        <color rgb="FF4D4D4D"/>
        <rFont val="Arial"/>
        <family val="2"/>
        <charset val="238"/>
      </rPr>
      <t xml:space="preserve"> OF MAIN AIR POLLUTANTS</t>
    </r>
  </si>
  <si>
    <r>
      <t>TOTAL EMISSION</t>
    </r>
    <r>
      <rPr>
        <vertAlign val="superscript"/>
        <sz val="9"/>
        <color rgb="FF4D4D4D"/>
        <rFont val="Arial"/>
        <family val="2"/>
        <charset val="238"/>
      </rPr>
      <t>a</t>
    </r>
    <r>
      <rPr>
        <sz val="9"/>
        <color rgb="FF4D4D4D"/>
        <rFont val="Arial"/>
        <family val="2"/>
        <charset val="238"/>
      </rPr>
      <t xml:space="preserve"> OF SULPHUR DIOXIDE, NITROGEN OXIDES</t>
    </r>
    <r>
      <rPr>
        <b/>
        <vertAlign val="superscript"/>
        <sz val="9"/>
        <color rgb="FF4D4D4D"/>
        <rFont val="Arial"/>
        <family val="2"/>
        <charset val="238"/>
      </rPr>
      <t xml:space="preserve"> </t>
    </r>
    <r>
      <rPr>
        <sz val="9"/>
        <color rgb="FF4D4D4D"/>
        <rFont val="Arial"/>
        <family val="2"/>
        <charset val="238"/>
      </rPr>
      <t>AND PARTICULATES</t>
    </r>
  </si>
  <si>
    <r>
      <t>TLENKI AZOTU</t>
    </r>
    <r>
      <rPr>
        <vertAlign val="superscript"/>
        <sz val="9"/>
        <rFont val="Arial"/>
        <family val="2"/>
        <charset val="238"/>
      </rPr>
      <t xml:space="preserve">d
</t>
    </r>
    <r>
      <rPr>
        <sz val="9"/>
        <color rgb="FF4D4D4D"/>
        <rFont val="Arial"/>
        <family val="2"/>
        <charset val="238"/>
      </rPr>
      <t>NITROGEN OXIDES</t>
    </r>
    <r>
      <rPr>
        <vertAlign val="superscript"/>
        <sz val="9"/>
        <color rgb="FF4D4D4D"/>
        <rFont val="Arial"/>
        <family val="2"/>
        <charset val="238"/>
      </rPr>
      <t>d</t>
    </r>
  </si>
  <si>
    <r>
      <t>Pyły</t>
    </r>
    <r>
      <rPr>
        <vertAlign val="superscript"/>
        <sz val="9"/>
        <rFont val="Arial"/>
        <family val="2"/>
        <charset val="238"/>
      </rPr>
      <t>a</t>
    </r>
    <r>
      <rPr>
        <sz val="9"/>
        <rFont val="Arial"/>
        <family val="2"/>
        <charset val="238"/>
      </rPr>
      <t xml:space="preserve">
</t>
    </r>
    <r>
      <rPr>
        <sz val="9"/>
        <color rgb="FF4D4D4D"/>
        <rFont val="Arial"/>
        <family val="2"/>
        <charset val="238"/>
      </rPr>
      <t>Particulates</t>
    </r>
    <r>
      <rPr>
        <vertAlign val="superscript"/>
        <sz val="9"/>
        <color rgb="FF4D4D4D"/>
        <rFont val="Arial"/>
        <family val="2"/>
        <charset val="238"/>
      </rPr>
      <t>a</t>
    </r>
  </si>
  <si>
    <r>
      <t xml:space="preserve">O G Ó Ł E M </t>
    </r>
    <r>
      <rPr>
        <b/>
        <vertAlign val="superscript"/>
        <sz val="9"/>
        <rFont val="Arial"/>
        <family val="2"/>
        <charset val="238"/>
      </rPr>
      <t>b</t>
    </r>
    <r>
      <rPr>
        <b/>
        <sz val="9"/>
        <rFont val="Arial"/>
        <family val="2"/>
        <charset val="238"/>
      </rPr>
      <t>…………………………………..…………….……</t>
    </r>
  </si>
  <si>
    <r>
      <rPr>
        <b/>
        <sz val="9"/>
        <color rgb="FF4D4D4D"/>
        <rFont val="Arial"/>
        <family val="2"/>
        <charset val="238"/>
      </rPr>
      <t>T O T A L</t>
    </r>
    <r>
      <rPr>
        <vertAlign val="superscript"/>
        <sz val="9"/>
        <color rgb="FF4D4D4D"/>
        <rFont val="Arial"/>
        <family val="2"/>
        <charset val="238"/>
      </rPr>
      <t>b</t>
    </r>
  </si>
  <si>
    <t>a Pyły, jako całkowity pył zawieszony (TSP). b Ze źródeł antropogenicznych. c Obejmuje emisję z operacji lotniczych oraz startów i lądowań w ruchu krajowym i międzynarodowym (LTO). d Spalanie tytoniu, użycie sztucznych ogni, produkcja i przetwarzanie drewna; produkcja artykułów spożywczych, napojów i wyrobów tytoniowych. e Pożary składowisk, budynków oraz samochodów.</t>
  </si>
  <si>
    <r>
      <t>O G Ó Ł E M</t>
    </r>
    <r>
      <rPr>
        <vertAlign val="superscript"/>
        <sz val="9"/>
        <rFont val="Arial"/>
        <family val="2"/>
        <charset val="238"/>
      </rPr>
      <t>c</t>
    </r>
    <r>
      <rPr>
        <sz val="9"/>
        <rFont val="Arial"/>
        <family val="2"/>
        <charset val="238"/>
      </rPr>
      <t xml:space="preserve"> .............................</t>
    </r>
  </si>
  <si>
    <r>
      <t>Dwutlenek węgla</t>
    </r>
    <r>
      <rPr>
        <vertAlign val="superscript"/>
        <sz val="9"/>
        <rFont val="Arial"/>
        <family val="2"/>
        <charset val="238"/>
      </rPr>
      <t>c</t>
    </r>
    <r>
      <rPr>
        <sz val="9"/>
        <rFont val="Arial"/>
        <family val="2"/>
        <charset val="238"/>
      </rPr>
      <t xml:space="preserve"> ...................</t>
    </r>
  </si>
  <si>
    <r>
      <t>Metan</t>
    </r>
    <r>
      <rPr>
        <vertAlign val="superscript"/>
        <sz val="9"/>
        <rFont val="Arial"/>
        <family val="2"/>
        <charset val="238"/>
      </rPr>
      <t>c</t>
    </r>
    <r>
      <rPr>
        <sz val="9"/>
        <rFont val="Arial"/>
        <family val="2"/>
        <charset val="238"/>
      </rPr>
      <t xml:space="preserve"> .......................................</t>
    </r>
  </si>
  <si>
    <r>
      <t>Podtlenek azotu</t>
    </r>
    <r>
      <rPr>
        <vertAlign val="superscript"/>
        <sz val="9"/>
        <rFont val="Arial"/>
        <family val="2"/>
        <charset val="238"/>
      </rPr>
      <t>c</t>
    </r>
    <r>
      <rPr>
        <sz val="9"/>
        <rFont val="Arial"/>
        <family val="2"/>
        <charset val="238"/>
      </rPr>
      <t xml:space="preserve"> .....................</t>
    </r>
  </si>
  <si>
    <r>
      <t>Dwutlenek węgla</t>
    </r>
    <r>
      <rPr>
        <vertAlign val="superscript"/>
        <sz val="9"/>
        <rFont val="Arial"/>
        <family val="2"/>
        <charset val="238"/>
      </rPr>
      <t>c</t>
    </r>
    <r>
      <rPr>
        <sz val="9"/>
        <rFont val="Arial"/>
        <family val="2"/>
        <charset val="238"/>
      </rPr>
      <t xml:space="preserve"> ..................</t>
    </r>
  </si>
  <si>
    <r>
      <t>TOTAL EMISSION</t>
    </r>
    <r>
      <rPr>
        <vertAlign val="superscript"/>
        <sz val="9"/>
        <color rgb="FF4D4D4D"/>
        <rFont val="Arial"/>
        <family val="2"/>
        <charset val="238"/>
      </rPr>
      <t>ab</t>
    </r>
    <r>
      <rPr>
        <sz val="9"/>
        <color rgb="FF4D4D4D"/>
        <rFont val="Arial"/>
        <family val="2"/>
        <charset val="238"/>
      </rPr>
      <t xml:space="preserve"> OF GREENHOUSE GASES</t>
    </r>
  </si>
  <si>
    <r>
      <t>Carbon dioxide</t>
    </r>
    <r>
      <rPr>
        <vertAlign val="superscript"/>
        <sz val="9"/>
        <color rgb="FF4D4D4D"/>
        <rFont val="Arial"/>
        <family val="2"/>
        <charset val="238"/>
      </rPr>
      <t>c</t>
    </r>
  </si>
  <si>
    <r>
      <t>Methane</t>
    </r>
    <r>
      <rPr>
        <vertAlign val="superscript"/>
        <sz val="9"/>
        <color rgb="FF4D4D4D"/>
        <rFont val="Arial"/>
        <family val="2"/>
        <charset val="238"/>
      </rPr>
      <t>c</t>
    </r>
  </si>
  <si>
    <r>
      <t>Nitrous oxide</t>
    </r>
    <r>
      <rPr>
        <vertAlign val="superscript"/>
        <sz val="9"/>
        <color rgb="FF4D4D4D"/>
        <rFont val="Arial"/>
        <family val="2"/>
        <charset val="238"/>
      </rPr>
      <t>c</t>
    </r>
  </si>
  <si>
    <r>
      <t>T O T A L</t>
    </r>
    <r>
      <rPr>
        <vertAlign val="superscript"/>
        <sz val="9"/>
        <color rgb="FF4D4D4D"/>
        <rFont val="Arial"/>
        <family val="2"/>
        <charset val="238"/>
      </rPr>
      <t>c</t>
    </r>
  </si>
  <si>
    <r>
      <t>TOTAL EMISSION</t>
    </r>
    <r>
      <rPr>
        <vertAlign val="superscript"/>
        <sz val="9"/>
        <color rgb="FF4D4D4D"/>
        <rFont val="Arial"/>
        <family val="2"/>
        <charset val="238"/>
      </rPr>
      <t>a</t>
    </r>
    <r>
      <rPr>
        <sz val="9"/>
        <color rgb="FF4D4D4D"/>
        <rFont val="Arial"/>
        <family val="2"/>
        <charset val="238"/>
      </rPr>
      <t xml:space="preserve"> OF GREENHOUSE GASES BY EMISSION SOURCES IN 2018</t>
    </r>
  </si>
  <si>
    <r>
      <t>O G Ó Ł E M</t>
    </r>
    <r>
      <rPr>
        <b/>
        <vertAlign val="superscript"/>
        <sz val="9"/>
        <rFont val="Arial"/>
        <family val="2"/>
        <charset val="238"/>
      </rPr>
      <t>ᵇ</t>
    </r>
    <r>
      <rPr>
        <sz val="9"/>
        <rFont val="Arial"/>
        <family val="2"/>
        <charset val="238"/>
      </rPr>
      <t xml:space="preserve"> ………………………….…….</t>
    </r>
  </si>
  <si>
    <r>
      <t>T O T A L</t>
    </r>
    <r>
      <rPr>
        <b/>
        <vertAlign val="superscript"/>
        <sz val="9"/>
        <color rgb="FF4D4D4D"/>
        <rFont val="Arial"/>
        <family val="2"/>
        <charset val="238"/>
      </rPr>
      <t>b</t>
    </r>
  </si>
  <si>
    <r>
      <t>ogółem</t>
    </r>
    <r>
      <rPr>
        <vertAlign val="superscript"/>
        <sz val="9"/>
        <rFont val="Arial"/>
        <family val="2"/>
        <charset val="238"/>
      </rPr>
      <t>b</t>
    </r>
    <r>
      <rPr>
        <sz val="9"/>
        <rFont val="Arial"/>
        <family val="2"/>
        <charset val="238"/>
      </rPr>
      <t xml:space="preserve">
</t>
    </r>
    <r>
      <rPr>
        <sz val="9"/>
        <color rgb="FF4D4D4D"/>
        <rFont val="Arial"/>
        <family val="2"/>
        <charset val="238"/>
      </rPr>
      <t>total</t>
    </r>
    <r>
      <rPr>
        <vertAlign val="superscript"/>
        <sz val="9"/>
        <color rgb="FF4D4D4D"/>
        <rFont val="Arial"/>
        <family val="2"/>
        <charset val="238"/>
      </rPr>
      <t>b</t>
    </r>
  </si>
  <si>
    <r>
      <t>w g I-TEQ</t>
    </r>
    <r>
      <rPr>
        <vertAlign val="superscript"/>
        <sz val="9"/>
        <rFont val="Arial"/>
        <family val="2"/>
        <charset val="238"/>
      </rPr>
      <t>a</t>
    </r>
    <r>
      <rPr>
        <sz val="9"/>
        <rFont val="Arial"/>
        <family val="2"/>
        <charset val="238"/>
      </rPr>
      <t xml:space="preserve">
</t>
    </r>
    <r>
      <rPr>
        <sz val="9"/>
        <color rgb="FF4D4D4D"/>
        <rFont val="Arial"/>
        <family val="2"/>
        <charset val="238"/>
      </rPr>
      <t>in g I-TEQ</t>
    </r>
    <r>
      <rPr>
        <vertAlign val="superscript"/>
        <sz val="9"/>
        <color rgb="FF4D4D4D"/>
        <rFont val="Arial"/>
        <family val="2"/>
        <charset val="238"/>
      </rPr>
      <t>a</t>
    </r>
  </si>
  <si>
    <t xml:space="preserve">a I-TEQ – równoważnik toksyczności (Toxic Equivalent) – wskaźnik toksyczności względnej w odniesieniu do najbardziej toksycznej dioksyny (tj. 2,3,7,8-TCDD), której przypisano wartość 1. b Dotyczy 4 WWA. </t>
  </si>
  <si>
    <t>a I-TEQ - Toxic Equivalent – indicator of relative toxicity in relation to the most toxic dioxin (i.e. 2,3,7,8-TCDD) which has been assigned the value of 1. b Concerns 4 PAH. value.</t>
  </si>
  <si>
    <t>S o u r c e: data of the Chief Inspectorate of Environmental Protection and the Institute of Geophysics Polish Academy of Sciences derived from the State Environmental Monitoring system.</t>
  </si>
  <si>
    <t>S o u r c e: data of the Chief Inspectorate for Environmental Protection and the Institute of Meteorology and Water Management – National Research Institute, for Belsk – data of the Institute of Geophysics Polish Academy of Sciences, derived from the State Environmental Monitoring system.</t>
  </si>
  <si>
    <t>AVERAGE EXPOSURE INDICATOR FOR PM2.5</t>
  </si>
  <si>
    <t>WSKAŹNIK ŚREDNIEGO NARAŻENIA DLA PYŁU PM2,5</t>
  </si>
  <si>
    <r>
      <rPr>
        <i/>
        <sz val="9"/>
        <color theme="1"/>
        <rFont val="Arial"/>
        <family val="2"/>
        <charset val="238"/>
      </rPr>
      <t>a</t>
    </r>
    <r>
      <rPr>
        <sz val="9"/>
        <color theme="1"/>
        <rFont val="Arial"/>
        <family val="2"/>
        <charset val="238"/>
      </rPr>
      <t xml:space="preserve"> Rok bazowy do oceny zobowiązań Polski wynikających z Ramowej Konwencji Narodów Zjednoczonych w sprawie zmian klimatu. </t>
    </r>
    <r>
      <rPr>
        <i/>
        <sz val="9"/>
        <color theme="1"/>
        <rFont val="Arial"/>
        <family val="2"/>
        <charset val="238"/>
      </rPr>
      <t>b</t>
    </r>
    <r>
      <rPr>
        <sz val="9"/>
        <color theme="1"/>
        <rFont val="Arial"/>
        <family val="2"/>
        <charset val="238"/>
      </rPr>
      <t xml:space="preserve"> Dane zmienione (zrekalkulowane) w stosunku do opublikowanych w poprzedniej edycji publikacji. </t>
    </r>
    <r>
      <rPr>
        <i/>
        <sz val="9"/>
        <color theme="1"/>
        <rFont val="Arial"/>
        <family val="2"/>
        <charset val="238"/>
      </rPr>
      <t>c</t>
    </r>
    <r>
      <rPr>
        <sz val="9"/>
        <color theme="1"/>
        <rFont val="Arial"/>
        <family val="2"/>
        <charset val="238"/>
      </rPr>
      <t xml:space="preserve"> Dane nieostateczne. </t>
    </r>
    <r>
      <rPr>
        <i/>
        <sz val="9"/>
        <color theme="1"/>
        <rFont val="Arial"/>
        <family val="2"/>
        <charset val="238"/>
      </rPr>
      <t>d</t>
    </r>
    <r>
      <rPr>
        <sz val="9"/>
        <color theme="1"/>
        <rFont val="Arial"/>
        <family val="2"/>
        <charset val="238"/>
      </rPr>
      <t xml:space="preserve"> Półprodukty rafineryjne niebędące produktami przerobu ropy naftowej (alkohole, dodatki uszlachetniające itp.), gaz gnilny (biogaz), paliwa odpadowe stałe przemysłowe i komunalne oraz pozostała biomasa. </t>
    </r>
  </si>
  <si>
    <r>
      <rPr>
        <i/>
        <sz val="9"/>
        <color rgb="FF4D4D4D"/>
        <rFont val="Arial"/>
        <family val="2"/>
        <charset val="238"/>
      </rPr>
      <t xml:space="preserve">a </t>
    </r>
    <r>
      <rPr>
        <sz val="9"/>
        <color rgb="FF4D4D4D"/>
        <rFont val="Arial"/>
        <family val="2"/>
        <charset val="238"/>
      </rPr>
      <t xml:space="preserve">The base year for evaluation of Poland’s commitments resulting from the United Nations Framework Convention on Climate Change. </t>
    </r>
    <r>
      <rPr>
        <i/>
        <sz val="9"/>
        <color rgb="FF4D4D4D"/>
        <rFont val="Arial"/>
        <family val="2"/>
        <charset val="238"/>
      </rPr>
      <t>b</t>
    </r>
    <r>
      <rPr>
        <sz val="9"/>
        <color rgb="FF4D4D4D"/>
        <rFont val="Arial"/>
        <family val="2"/>
        <charset val="238"/>
      </rPr>
      <t xml:space="preserve"> Data have been changed (re-calculated) in relation to the data published in the previous edition of the publication. </t>
    </r>
    <r>
      <rPr>
        <i/>
        <sz val="9"/>
        <color rgb="FF4D4D4D"/>
        <rFont val="Arial"/>
        <family val="2"/>
        <charset val="238"/>
      </rPr>
      <t>c</t>
    </r>
    <r>
      <rPr>
        <sz val="9"/>
        <color rgb="FF4D4D4D"/>
        <rFont val="Arial"/>
        <family val="2"/>
        <charset val="238"/>
      </rPr>
      <t xml:space="preserve"> Preliminary data. </t>
    </r>
    <r>
      <rPr>
        <i/>
        <sz val="9"/>
        <color rgb="FF4D4D4D"/>
        <rFont val="Arial"/>
        <family val="2"/>
        <charset val="238"/>
      </rPr>
      <t xml:space="preserve">d </t>
    </r>
    <r>
      <rPr>
        <sz val="9"/>
        <color rgb="FF4D4D4D"/>
        <rFont val="Arial"/>
        <family val="2"/>
        <charset val="238"/>
      </rPr>
      <t xml:space="preserve">Refinery non-oil semi-products (alcohols, fuel additives, etc.), sewage gas (biogas), solid waste fuels and other biomass. </t>
    </r>
  </si>
  <si>
    <r>
      <rPr>
        <i/>
        <sz val="9"/>
        <color theme="1"/>
        <rFont val="Arial"/>
        <family val="2"/>
        <charset val="238"/>
      </rPr>
      <t>a</t>
    </r>
    <r>
      <rPr>
        <sz val="9"/>
        <color theme="1"/>
        <rFont val="Arial"/>
        <family val="2"/>
        <charset val="238"/>
      </rPr>
      <t xml:space="preserve"> Dane nieostateczne. </t>
    </r>
    <r>
      <rPr>
        <i/>
        <sz val="9"/>
        <color theme="1"/>
        <rFont val="Arial"/>
        <family val="2"/>
        <charset val="238"/>
      </rPr>
      <t>b</t>
    </r>
    <r>
      <rPr>
        <sz val="9"/>
        <color theme="1"/>
        <rFont val="Arial"/>
        <family val="2"/>
        <charset val="238"/>
      </rPr>
      <t xml:space="preserve"> Bez lotniczych i paliw odrzutowych.</t>
    </r>
  </si>
  <si>
    <r>
      <rPr>
        <i/>
        <sz val="9"/>
        <color rgb="FF4D4D4D"/>
        <rFont val="Arial"/>
        <family val="2"/>
        <charset val="238"/>
      </rPr>
      <t>a</t>
    </r>
    <r>
      <rPr>
        <sz val="9"/>
        <color rgb="FF4D4D4D"/>
        <rFont val="Arial"/>
        <family val="2"/>
        <charset val="238"/>
      </rPr>
      <t xml:space="preserve"> Preliminary data. </t>
    </r>
    <r>
      <rPr>
        <i/>
        <sz val="9"/>
        <color rgb="FF4D4D4D"/>
        <rFont val="Arial"/>
        <family val="2"/>
        <charset val="238"/>
      </rPr>
      <t>b</t>
    </r>
    <r>
      <rPr>
        <sz val="9"/>
        <color rgb="FF4D4D4D"/>
        <rFont val="Arial"/>
        <family val="2"/>
        <charset val="238"/>
      </rPr>
      <t xml:space="preserve"> Excluding aviation gasoline and jet fuel.</t>
    </r>
  </si>
  <si>
    <r>
      <t>2019</t>
    </r>
    <r>
      <rPr>
        <b/>
        <i/>
        <vertAlign val="superscript"/>
        <sz val="9"/>
        <color theme="1"/>
        <rFont val="Arial"/>
        <family val="2"/>
        <charset val="238"/>
      </rPr>
      <t>b</t>
    </r>
    <r>
      <rPr>
        <b/>
        <sz val="9"/>
        <color theme="1"/>
        <rFont val="Arial"/>
        <family val="2"/>
        <charset val="238"/>
      </rPr>
      <t>….……………</t>
    </r>
  </si>
  <si>
    <r>
      <rPr>
        <i/>
        <sz val="9"/>
        <color theme="1"/>
        <rFont val="Arial"/>
        <family val="2"/>
        <charset val="238"/>
      </rPr>
      <t>a</t>
    </r>
    <r>
      <rPr>
        <sz val="9"/>
        <color theme="1"/>
        <rFont val="Arial"/>
        <family val="2"/>
        <charset val="238"/>
      </rPr>
      <t xml:space="preserve"> Toe – tona oleju ekwiwalentnego (umownego) – stosowana w bilansach międzynarodowych jednostka miary energii. Oznacza ilość energii, jaka może zostać wyprodukowana ze spalenia jednej metrycznej tony ropy naftowej. Jedna tona oleju umownego równa jest 41,868 GJ lub 11,63 MWh. </t>
    </r>
    <r>
      <rPr>
        <i/>
        <sz val="9"/>
        <color theme="1"/>
        <rFont val="Arial"/>
        <family val="2"/>
        <charset val="238"/>
      </rPr>
      <t>b</t>
    </r>
    <r>
      <rPr>
        <sz val="9"/>
        <color theme="1"/>
        <rFont val="Arial"/>
        <family val="2"/>
        <charset val="238"/>
      </rPr>
      <t xml:space="preserve"> Dane nieostateczne </t>
    </r>
  </si>
  <si>
    <r>
      <rPr>
        <i/>
        <sz val="9"/>
        <color rgb="FF4D4D4D"/>
        <rFont val="Arial"/>
        <family val="2"/>
        <charset val="238"/>
      </rPr>
      <t>a</t>
    </r>
    <r>
      <rPr>
        <sz val="9"/>
        <color rgb="FF4D4D4D"/>
        <rFont val="Arial"/>
        <family val="2"/>
        <charset val="238"/>
      </rPr>
      <t xml:space="preserve"> Toe – tone of oil equivalent – a unit of measure of energy used in international balances. It indicates the amount of energy that can be produced from combustion of one metric tone of crude oil. One tone of oil equivalent amounts to 41.868 GJ or 11,63 MWh. </t>
    </r>
    <r>
      <rPr>
        <i/>
        <sz val="9"/>
        <color rgb="FF4D4D4D"/>
        <rFont val="Arial"/>
        <family val="2"/>
        <charset val="238"/>
      </rPr>
      <t>b</t>
    </r>
    <r>
      <rPr>
        <sz val="9"/>
        <color rgb="FF4D4D4D"/>
        <rFont val="Arial"/>
        <family val="2"/>
        <charset val="238"/>
      </rPr>
      <t xml:space="preserve"> Preliminary data. </t>
    </r>
  </si>
  <si>
    <r>
      <rPr>
        <sz val="9"/>
        <color theme="1"/>
        <rFont val="Arial"/>
        <family val="2"/>
        <charset val="238"/>
      </rPr>
      <t>biomasy</t>
    </r>
    <r>
      <rPr>
        <sz val="9"/>
        <color rgb="FF4D4D4D"/>
        <rFont val="Arial"/>
        <family val="2"/>
        <charset val="238"/>
      </rPr>
      <t xml:space="preserve">
biomass</t>
    </r>
  </si>
  <si>
    <r>
      <rPr>
        <sz val="9"/>
        <color theme="1"/>
        <rFont val="Arial"/>
        <family val="2"/>
        <charset val="238"/>
      </rPr>
      <t>wodnej</t>
    </r>
    <r>
      <rPr>
        <i/>
        <sz val="9"/>
        <color rgb="FF4D4D4D"/>
        <rFont val="Arial"/>
        <family val="2"/>
        <charset val="238"/>
      </rPr>
      <t xml:space="preserve">
</t>
    </r>
    <r>
      <rPr>
        <sz val="9"/>
        <color rgb="FF4D4D4D"/>
        <rFont val="Arial"/>
        <family val="2"/>
        <charset val="238"/>
      </rPr>
      <t>hydro</t>
    </r>
  </si>
  <si>
    <r>
      <t>w tysiącach sztuk</t>
    </r>
    <r>
      <rPr>
        <sz val="9"/>
        <color rgb="FF4D4D4D"/>
        <rFont val="Arial"/>
        <family val="2"/>
        <charset val="238"/>
      </rPr>
      <t xml:space="preserve">
in thousand units</t>
    </r>
  </si>
  <si>
    <t>TABL. 1(117). ZUŻYCIE OGÓŁEM NOŚNIKÓW ENERGII PIERWOTNEJ W GOSPODARCE NARODOWEJ</t>
  </si>
  <si>
    <t>TABL. 2(118). ZUŻYCIE KRAJOWE PODSTAWOWYCH PALIW W GOSPODARCE NARODOWEJ</t>
  </si>
  <si>
    <t>TABL. 3(119). PRODUKCJA I ZUŻYCIE ENERGII ODNAWIALNEJ WEDŁUG ŹRÓDEŁ WYTWARZANIA</t>
  </si>
  <si>
    <r>
      <t>TABL. 4(120). CAŁKOWITA EMISJA</t>
    </r>
    <r>
      <rPr>
        <vertAlign val="superscript"/>
        <sz val="9"/>
        <rFont val="Arial"/>
        <family val="2"/>
        <charset val="238"/>
      </rPr>
      <t>a</t>
    </r>
    <r>
      <rPr>
        <b/>
        <vertAlign val="superscript"/>
        <sz val="9"/>
        <rFont val="Arial"/>
        <family val="2"/>
        <charset val="238"/>
      </rPr>
      <t xml:space="preserve"> </t>
    </r>
    <r>
      <rPr>
        <b/>
        <sz val="9"/>
        <rFont val="Arial"/>
        <family val="2"/>
        <charset val="238"/>
      </rPr>
      <t>GŁÓWNYCH ZANIECZYSZCZEŃ POWIETRZA</t>
    </r>
  </si>
  <si>
    <r>
      <t>TABL. 5(121). CAŁKOWITA EMISJA</t>
    </r>
    <r>
      <rPr>
        <vertAlign val="superscript"/>
        <sz val="9"/>
        <rFont val="Arial"/>
        <family val="2"/>
        <charset val="238"/>
      </rPr>
      <t>a</t>
    </r>
    <r>
      <rPr>
        <b/>
        <sz val="9"/>
        <rFont val="Arial"/>
        <family val="2"/>
        <charset val="238"/>
      </rPr>
      <t xml:space="preserve"> DWUTLENKU SIARKI, TLENKÓW AZOTU I PYŁÓW</t>
    </r>
  </si>
  <si>
    <t xml:space="preserve">TABL. 6(122). CAŁKOWITA EMISJA GŁÓWNYCH ZANIECZYSZCZEŃ POWIETRZA WEDŁUG RODZAJÓW DZIAŁALNOŚCI W 2018 R.                                                                                                                                                        </t>
  </si>
  <si>
    <r>
      <t>TABL. 7(123). CAŁKOWITA EMISJA</t>
    </r>
    <r>
      <rPr>
        <vertAlign val="superscript"/>
        <sz val="9"/>
        <rFont val="Arial"/>
        <family val="2"/>
        <charset val="238"/>
      </rPr>
      <t>ab</t>
    </r>
    <r>
      <rPr>
        <b/>
        <sz val="9"/>
        <rFont val="Arial"/>
        <family val="2"/>
        <charset val="238"/>
      </rPr>
      <t xml:space="preserve"> GAZÓW CIEPLARNIANYCH</t>
    </r>
  </si>
  <si>
    <t>TABL. 8(124). CAŁKOWITA EMISJA WYBRANYCH GAZÓW CIEPLARNIANYCH I ICH PREKURSORÓW WEDŁUG WOJEWÓDZTW W 2018 R.</t>
  </si>
  <si>
    <r>
      <t>TABL. 9(125). CAŁKOWITA EMISJA</t>
    </r>
    <r>
      <rPr>
        <vertAlign val="superscript"/>
        <sz val="9"/>
        <color theme="1"/>
        <rFont val="Arial"/>
        <family val="2"/>
        <charset val="238"/>
      </rPr>
      <t>a</t>
    </r>
    <r>
      <rPr>
        <b/>
        <sz val="9"/>
        <color theme="1"/>
        <rFont val="Arial"/>
        <family val="2"/>
        <charset val="238"/>
      </rPr>
      <t xml:space="preserve"> GŁÓWNYCH GAZÓW CIEPLARNIANYCH WEDŁUG ŹRÓDEŁ EMISJI W 2018 R.</t>
    </r>
  </si>
  <si>
    <t>TABL. 10(126). EMISJA TRWAŁYCH ZANIECZYSZCZEŃ ORGANICZNYCH W 2018 R.</t>
  </si>
  <si>
    <r>
      <t xml:space="preserve">TABL. 11(127). CAŁKOWITA EMISJA </t>
    </r>
    <r>
      <rPr>
        <b/>
        <vertAlign val="superscript"/>
        <sz val="9"/>
        <rFont val="Arial"/>
        <family val="2"/>
        <charset val="238"/>
      </rPr>
      <t xml:space="preserve"> </t>
    </r>
    <r>
      <rPr>
        <b/>
        <sz val="9"/>
        <rFont val="Arial"/>
        <family val="2"/>
        <charset val="238"/>
      </rPr>
      <t>METALI CIĘŻKICH</t>
    </r>
    <r>
      <rPr>
        <b/>
        <i/>
        <vertAlign val="superscript"/>
        <sz val="9"/>
        <rFont val="Arial"/>
        <family val="2"/>
        <charset val="238"/>
      </rPr>
      <t>a</t>
    </r>
  </si>
  <si>
    <r>
      <t>TABL. 12(128). CAŁKOWITA EMISJA</t>
    </r>
    <r>
      <rPr>
        <b/>
        <vertAlign val="superscript"/>
        <sz val="9"/>
        <color theme="1"/>
        <rFont val="Arial"/>
        <family val="2"/>
        <charset val="238"/>
      </rPr>
      <t xml:space="preserve">  </t>
    </r>
    <r>
      <rPr>
        <b/>
        <sz val="9"/>
        <color theme="1"/>
        <rFont val="Arial"/>
        <family val="2"/>
        <charset val="238"/>
      </rPr>
      <t>METALI CIĘŻKICH WEDŁUG RODZAJÓW DZIAŁALNOŚCI W 2018 R.</t>
    </r>
  </si>
  <si>
    <r>
      <t>TABL. 13(129). POJAZDY SAMOCHODOWE I CIĄGNIKI</t>
    </r>
    <r>
      <rPr>
        <vertAlign val="superscript"/>
        <sz val="9"/>
        <rFont val="Arial"/>
        <family val="2"/>
        <charset val="238"/>
      </rPr>
      <t>a</t>
    </r>
  </si>
  <si>
    <r>
      <t>TABL. 14(130). POJAZDY SAMOCHODOWE I CIĄGNIKI</t>
    </r>
    <r>
      <rPr>
        <i/>
        <vertAlign val="superscript"/>
        <sz val="9"/>
        <color theme="1"/>
        <rFont val="Arial"/>
        <family val="2"/>
        <charset val="238"/>
      </rPr>
      <t>a</t>
    </r>
    <r>
      <rPr>
        <b/>
        <sz val="9"/>
        <color theme="1"/>
        <rFont val="Arial"/>
        <family val="2"/>
        <charset val="238"/>
      </rPr>
      <t xml:space="preserve"> WEDŁUG GRUP WIEKU W 2019 R.</t>
    </r>
  </si>
  <si>
    <t xml:space="preserve">TABL. 16(132). EMISJA ZANIECZYSZCZEŃ POWIETRZA WEDŁUG RODZAJÓW ŚRODKÓW TRANSPORTU DROGOWEGO W 2018 R.  </t>
  </si>
  <si>
    <t>TABL. 18(134). ZAKŁADY SZCZEGÓLNIE UCIĄŻLIWE DLA CZYSTOŚCI POWIETRZA WEDŁUG STOPNIA REDUKCJI WYTWORZONYCH</t>
  </si>
  <si>
    <r>
      <t>TABL. 19(135).  WYPOSAŻENIE ZAKŁADÓW W PODSTAWOWE URZĄDZENIA DO REDUKCJI ZANIECZYSZCZEŃ POWIETRZA W 2019 R.</t>
    </r>
    <r>
      <rPr>
        <b/>
        <vertAlign val="superscript"/>
        <sz val="9"/>
        <color theme="1"/>
        <rFont val="Arial"/>
        <family val="2"/>
        <charset val="238"/>
      </rPr>
      <t>a</t>
    </r>
  </si>
  <si>
    <t>TABL. 20(136). ZANIECZYSZCZENIA ZATRZYMANE I ZNEUTRALIZOWANE W URZĄDZENIACH OCZYSZCZAJĄCYCH WEDŁUG WOJEWÓDZTW W 2019 R.</t>
  </si>
  <si>
    <t>TABL. 23(139). EMITORY NA TERENIE ZAKŁADÓW SZCZEGÓLNIE UCIĄŻLIWYCH DLA CZYSTOŚCI POWIETRZA WEDŁUG WIELKOŚCI EMISJI I WOJEWÓDZTW W 2019 R.</t>
  </si>
  <si>
    <t>TABL. 24(140). EMISJA ZANIECZYSZCZEŃ PYŁOWYCH Z ZAKŁADÓW SZCZEGÓLNIE UCIĄŻLIWYCH WEDŁUG WOJEWÓDZTW W 2019 R.</t>
  </si>
  <si>
    <t>TABL. 25(141). EMISJA ZANIECZYSZCZEŃ GAZOWYCH Z ZAKŁADÓW SZCZEGÓLNIE UCIĄŻLIWYCH WEDŁUG WOJEWÓDZTW W 2019 R.</t>
  </si>
  <si>
    <t>TABL. 26(142). EMISJA ZANIECZYSZCZEŃ Z ZAKŁADÓW SZCZEGÓLNIE UCIĄŻLIWYCH W UZDROWISKACH W 2019 R.</t>
  </si>
  <si>
    <t>TABL. 27(143). EMISJA METALI CIĘŻKICH Z ZAKŁADÓW SZCZEGÓLNIE UCIĄŻLIWYCH WEDŁUG WOJEWÓDZTW W 2019 R.</t>
  </si>
  <si>
    <t>TABL.28(144). EMISJA ZANIECZYSZCZEŃ POWIETRZA Z ZAKŁADÓW SZCZEGÓLNIE UCIĄŻLIWYCH WEDŁUG RODZAJU SUBSTANCJI</t>
  </si>
  <si>
    <t>TABL. 29(145). MIASTA O DUŻEJ SKALI ZAGROŻENIA ŚRODOWISKA EMISJĄ ZANIECZYSZCZEŃ POWIETRZA Z ZAKŁADÓW SZCZEGÓLNIE UCIĄŻLIWYCH W 2019 R.</t>
  </si>
  <si>
    <r>
      <t>TABL. 30(146). EMISJA I REDUKCJA ZANIECZYSZCZEŃ POWIETRZA Z ZAKŁADÓW SZCZEGÓLNIE UCIĄŻLIWYCH WEDŁUG POLSKIEJ KLASYFIKACJI DZIAŁALNOŚCI</t>
    </r>
    <r>
      <rPr>
        <b/>
        <vertAlign val="superscript"/>
        <sz val="9"/>
        <color theme="1"/>
        <rFont val="Arial"/>
        <family val="2"/>
        <charset val="238"/>
      </rPr>
      <t>a</t>
    </r>
    <r>
      <rPr>
        <b/>
        <sz val="9"/>
        <color theme="1"/>
        <rFont val="Arial"/>
        <family val="2"/>
        <charset val="238"/>
      </rPr>
      <t xml:space="preserve"> W 2019 R.</t>
    </r>
  </si>
  <si>
    <t>TABL. 31(147). CAŁKOWITA ZAWARTOŚĆ OZONU W ATMOSFERZE</t>
  </si>
  <si>
    <t>TABL. 32(148). ZAWARTOŚĆ OZONU W WARSTWACH ATMOSFERY NAD LEGIONOWEM K/WARSZAWY W 2019 R.</t>
  </si>
  <si>
    <t>TABL. 33(149). PROMIENIOWANIE NADFIOLETOWE (UV-B) W 2019 R.</t>
  </si>
  <si>
    <t>TABL.34(150). STĘŻENIE OZONU W PRZYZIEMNEJ WARSTWIE ATMOSFERY W 2019 R.</t>
  </si>
  <si>
    <r>
      <t>TABL. 35(151). MIĘDZYNARODOWY OBRÓT SUBSTANCJAMI ZUBOŻAJĄCYMI WARSTWĘ OZONOWĄ W 2019 R.</t>
    </r>
    <r>
      <rPr>
        <b/>
        <i/>
        <vertAlign val="superscript"/>
        <sz val="9"/>
        <color theme="1"/>
        <rFont val="Arial"/>
        <family val="2"/>
        <charset val="238"/>
      </rPr>
      <t>a</t>
    </r>
  </si>
  <si>
    <r>
      <t>TABL. 36(152). WSKAŹNIK ŚREDNIEGO NARAŻENIA DLA PYŁU PM2,5</t>
    </r>
    <r>
      <rPr>
        <b/>
        <vertAlign val="superscript"/>
        <sz val="9"/>
        <color theme="1"/>
        <rFont val="Arial"/>
        <family val="2"/>
        <charset val="238"/>
      </rPr>
      <t>a</t>
    </r>
    <r>
      <rPr>
        <b/>
        <sz val="9"/>
        <color theme="1"/>
        <rFont val="Arial"/>
        <family val="2"/>
        <charset val="238"/>
      </rPr>
      <t xml:space="preserve"> </t>
    </r>
  </si>
  <si>
    <t>TABL. 37(153). STĘŻENIA PYŁÓW ZAWIESZONYCH PM2,5 I PM10 WEDŁUG AGLOMERACJI I MIAST W 2019 R.</t>
  </si>
  <si>
    <t>TABL. 38(154). STĘŻENIA DWUTLENKU AZOTU I DWUTLENKU SIARKI WEDŁUG AGLOMERACJI I MIAST W 2019 R.</t>
  </si>
  <si>
    <t>TABL. 39(155). STĘŻENIA TLENKU WĘGLA WEDŁUG AGLOMERACJI I MIAST W 2019 R.</t>
  </si>
  <si>
    <t>TABL. 40(156). STĘŻENIA BENZENU I OŁOWIU WEDŁUG AGLOMERACJI I MIAST W 2019 R.</t>
  </si>
  <si>
    <t>TABL. 41(157). STĘŻENIA ARSENU I KADMU WEDŁUG AGLOMERACJI I MIAST W 2019 R.</t>
  </si>
  <si>
    <r>
      <t>TABL. 42(158). STĘŻENIA NIKLU I BENZO(A)PIRENU</t>
    </r>
    <r>
      <rPr>
        <sz val="9"/>
        <color theme="1"/>
        <rFont val="Arial"/>
        <family val="2"/>
        <charset val="238"/>
      </rPr>
      <t xml:space="preserve"> </t>
    </r>
    <r>
      <rPr>
        <b/>
        <sz val="9"/>
        <color theme="1"/>
        <rFont val="Arial"/>
        <family val="2"/>
        <charset val="238"/>
      </rPr>
      <t>WEDŁUG AGLOMERACJI I MIAST W 2019 R.</t>
    </r>
  </si>
  <si>
    <t>TABL. 44(160). SKŁAD CHEMICZNY OPADÓW ATMOSFERYCZNYCH W REJONACH MONITORINGU TŁA ZANIECZYSZCZENIA</t>
  </si>
  <si>
    <t>TABL. 45(161). PRZEBIEG ROCZNY SKŁADU CHEMICZNEGO OPADÓW ATMOSFERYCZNYCH W REJONACH MONITORINGU TŁA ZANIECZYSZCZENIA</t>
  </si>
  <si>
    <t>TABL. 46(162). POWAŻNE AWARIE WEDŁUG WOJEWÓDZTW W 2019 R.</t>
  </si>
  <si>
    <r>
      <t>TABL. 15(131). EMISJA ZANIECZYSZCZEŃ</t>
    </r>
    <r>
      <rPr>
        <b/>
        <vertAlign val="superscript"/>
        <sz val="9"/>
        <rFont val="Arial"/>
        <family val="2"/>
        <charset val="238"/>
      </rPr>
      <t>a</t>
    </r>
    <r>
      <rPr>
        <b/>
        <sz val="9"/>
        <rFont val="Arial"/>
        <family val="2"/>
        <charset val="238"/>
      </rPr>
      <t xml:space="preserve"> ZE ŚRODKÓW TRANSPORTU DROGOWEGO</t>
    </r>
  </si>
  <si>
    <r>
      <t>POLLUTANTS EMISSION</t>
    </r>
    <r>
      <rPr>
        <vertAlign val="superscript"/>
        <sz val="9"/>
        <color rgb="FF4D4D4D"/>
        <rFont val="Arial"/>
        <family val="2"/>
        <charset val="238"/>
      </rPr>
      <t>a</t>
    </r>
    <r>
      <rPr>
        <sz val="9"/>
        <color rgb="FF4D4D4D"/>
        <rFont val="Arial"/>
        <family val="2"/>
        <charset val="238"/>
      </rPr>
      <t xml:space="preserve"> FROM ROAD TRANSPORT FACILITIES</t>
    </r>
  </si>
  <si>
    <r>
      <t>TABL. 17(133). ZAKŁADY SZCZEGÓLNIE UCIĄŻLIWE DLA CZYSTOŚCI POWIETRZA WEDŁUG WIELKOŚCI EMISJI</t>
    </r>
    <r>
      <rPr>
        <b/>
        <vertAlign val="superscript"/>
        <sz val="9"/>
        <rFont val="Arial"/>
        <family val="2"/>
        <charset val="238"/>
      </rPr>
      <t>a</t>
    </r>
  </si>
  <si>
    <r>
      <t>PLANTS OF SIGNIFICANT NUISANCE TO AIR QUALITY BY EMISSION SIZE</t>
    </r>
    <r>
      <rPr>
        <vertAlign val="superscript"/>
        <sz val="9"/>
        <color rgb="FF4D4D4D"/>
        <rFont val="Arial"/>
        <family val="2"/>
        <charset val="238"/>
      </rPr>
      <t>a</t>
    </r>
  </si>
  <si>
    <r>
      <t>Tlenki azotu</t>
    </r>
    <r>
      <rPr>
        <vertAlign val="superscript"/>
        <sz val="9"/>
        <color indexed="8"/>
        <rFont val="Arial"/>
        <family val="2"/>
        <charset val="238"/>
      </rPr>
      <t>a</t>
    </r>
    <r>
      <rPr>
        <sz val="9"/>
        <color indexed="8"/>
        <rFont val="Arial"/>
        <family val="2"/>
        <charset val="238"/>
      </rPr>
      <t xml:space="preserve">
</t>
    </r>
    <r>
      <rPr>
        <sz val="9"/>
        <color rgb="FF4D4D4D"/>
        <rFont val="Arial"/>
        <family val="2"/>
        <charset val="238"/>
      </rPr>
      <t>Nitrogen oxides</t>
    </r>
    <r>
      <rPr>
        <vertAlign val="superscript"/>
        <sz val="9"/>
        <color rgb="FF4D4D4D"/>
        <rFont val="Arial"/>
        <family val="2"/>
        <charset val="238"/>
      </rPr>
      <t>a</t>
    </r>
  </si>
  <si>
    <r>
      <t>Inne</t>
    </r>
    <r>
      <rPr>
        <vertAlign val="superscript"/>
        <sz val="9"/>
        <color indexed="8"/>
        <rFont val="Arial"/>
        <family val="2"/>
        <charset val="238"/>
      </rPr>
      <t>b</t>
    </r>
    <r>
      <rPr>
        <sz val="9"/>
        <color indexed="8"/>
        <rFont val="Arial"/>
        <family val="2"/>
        <charset val="238"/>
      </rPr>
      <t xml:space="preserve">
</t>
    </r>
    <r>
      <rPr>
        <sz val="9"/>
        <color rgb="FF4D4D4D"/>
        <rFont val="Arial"/>
        <family val="2"/>
        <charset val="238"/>
      </rPr>
      <t>Other</t>
    </r>
    <r>
      <rPr>
        <vertAlign val="superscript"/>
        <sz val="9"/>
        <color rgb="FF4D4D4D"/>
        <rFont val="Arial"/>
        <family val="2"/>
        <charset val="238"/>
      </rPr>
      <t>b</t>
    </r>
  </si>
  <si>
    <r>
      <t>a W przeliczeniu na NO</t>
    </r>
    <r>
      <rPr>
        <vertAlign val="subscript"/>
        <sz val="9"/>
        <color theme="1"/>
        <rFont val="Arial"/>
        <family val="2"/>
        <charset val="238"/>
      </rPr>
      <t>2</t>
    </r>
    <r>
      <rPr>
        <sz val="9"/>
        <color theme="1"/>
        <rFont val="Arial"/>
        <family val="2"/>
        <charset val="238"/>
      </rPr>
      <t>. b Głównie amoniak, dwusiarczek węgla, fluor, siarkowodór, związki chloroorganiczne.</t>
    </r>
  </si>
  <si>
    <r>
      <t>a In terms of NO</t>
    </r>
    <r>
      <rPr>
        <vertAlign val="subscript"/>
        <sz val="9"/>
        <color rgb="FF4D4D4D"/>
        <rFont val="Arial"/>
        <family val="2"/>
        <charset val="238"/>
      </rPr>
      <t>2</t>
    </r>
    <r>
      <rPr>
        <sz val="9"/>
        <color rgb="FF4D4D4D"/>
        <rFont val="Arial"/>
        <family val="2"/>
        <charset val="238"/>
      </rPr>
      <t>. b Mostly ammonia, carbon disulphide, fluorine, hydrogen sulphide, organochlorides compounds.</t>
    </r>
  </si>
  <si>
    <t xml:space="preserve">a Stan w dniu 31 XII. </t>
  </si>
  <si>
    <r>
      <t>T O T A L</t>
    </r>
    <r>
      <rPr>
        <b/>
        <vertAlign val="superscript"/>
        <sz val="9"/>
        <color rgb="FF4D4D4D"/>
        <rFont val="Arial"/>
        <family val="2"/>
        <charset val="238"/>
      </rPr>
      <t>a</t>
    </r>
  </si>
  <si>
    <t xml:space="preserve">a Z wyłączeniem emisji z biopaliw. </t>
  </si>
  <si>
    <t xml:space="preserve">    a Excluding emission from biofuels. </t>
  </si>
  <si>
    <r>
      <t>Pyły</t>
    </r>
    <r>
      <rPr>
        <vertAlign val="superscript"/>
        <sz val="9"/>
        <rFont val="Arial"/>
        <family val="2"/>
        <charset val="238"/>
      </rPr>
      <t xml:space="preserve">b </t>
    </r>
    <r>
      <rPr>
        <sz val="9"/>
        <rFont val="Arial"/>
        <family val="2"/>
        <charset val="238"/>
      </rPr>
      <t>……………………………..……………</t>
    </r>
  </si>
  <si>
    <r>
      <t>Particulates</t>
    </r>
    <r>
      <rPr>
        <vertAlign val="superscript"/>
        <sz val="9"/>
        <color rgb="FF4D4D4D"/>
        <rFont val="Arial"/>
        <family val="2"/>
        <charset val="238"/>
      </rPr>
      <t>b</t>
    </r>
  </si>
  <si>
    <t>a Stan w dniu 31 XII.</t>
  </si>
  <si>
    <r>
      <t>TABL. 21(137). ZAKŁADY SZCZEGÓLNIE UCIĄŻLIWE EMITUJĄCE ZANIECZYSZCZENIA POWIETRZA WEDŁUG WIELKOŚCI EMISJI ZANIECZYSZCZEŃ PYŁOWYCH i WOJEWÓDZTW W 2019 R.</t>
    </r>
    <r>
      <rPr>
        <b/>
        <vertAlign val="superscript"/>
        <sz val="9"/>
        <color theme="1"/>
        <rFont val="Arial"/>
        <family val="2"/>
        <charset val="238"/>
      </rPr>
      <t>a</t>
    </r>
  </si>
  <si>
    <r>
      <t>PLANTS OF SIGNIFICANT NUISANCE TO AIR QUALITY EMITTING AIR POLLUTANTS BY THE SIZE OF PARTICULATES EMISSION AND VOIVODSHIPS IN 2019</t>
    </r>
    <r>
      <rPr>
        <vertAlign val="superscript"/>
        <sz val="9"/>
        <color rgb="FF4D4D4D"/>
        <rFont val="Arial"/>
        <family val="2"/>
        <charset val="238"/>
      </rPr>
      <t>a</t>
    </r>
  </si>
  <si>
    <r>
      <t>TABL. 22(138). ZAKŁADY SZCZEGÓLNIE UCIĄŻLIWE EMITUJĄCE ZANIECZYSZCZENIA POWIETRZA WEDŁUG WIELKOŚCI EMISJI ZANIECZYSZCZEŃ GAZOWYCH I WOJEWÓDZTW W 2019 R.</t>
    </r>
    <r>
      <rPr>
        <b/>
        <vertAlign val="superscript"/>
        <sz val="9"/>
        <color theme="1"/>
        <rFont val="Arial"/>
        <family val="2"/>
        <charset val="238"/>
      </rPr>
      <t>a</t>
    </r>
  </si>
  <si>
    <r>
      <t>PLANTS OF SIGNIFICANT NUISANCE TO AIR QUALITY EMITTING AIR POLLUTANTS BY THE SIZE OF GASEOUS POLLUTANTS EMISSION AND VOIVODSHIPS IN 2019</t>
    </r>
    <r>
      <rPr>
        <vertAlign val="superscript"/>
        <sz val="9"/>
        <color rgb="FF4D4D4D"/>
        <rFont val="Arial"/>
        <family val="2"/>
        <charset val="238"/>
      </rPr>
      <t>a</t>
    </r>
  </si>
  <si>
    <r>
      <t>Zakłady szczególnie uciążliwe dla czystości powietrza</t>
    </r>
    <r>
      <rPr>
        <vertAlign val="superscript"/>
        <sz val="9"/>
        <color theme="1"/>
        <rFont val="Arial"/>
        <family val="2"/>
        <charset val="238"/>
      </rPr>
      <t xml:space="preserve">a
</t>
    </r>
    <r>
      <rPr>
        <sz val="9"/>
        <color rgb="FF4D4D4D"/>
        <rFont val="Arial"/>
        <family val="2"/>
        <charset val="238"/>
      </rPr>
      <t>Plants of significant nuisance to air quality</t>
    </r>
    <r>
      <rPr>
        <vertAlign val="superscript"/>
        <sz val="9"/>
        <color rgb="FF4D4D4D"/>
        <rFont val="Arial"/>
        <family val="2"/>
        <charset val="238"/>
      </rPr>
      <t>a</t>
    </r>
  </si>
  <si>
    <r>
      <rPr>
        <sz val="9"/>
        <color theme="1"/>
        <rFont val="Arial"/>
        <family val="2"/>
        <charset val="238"/>
      </rPr>
      <t>zanieczyszczenia zatrzymane 
w urządzeniach do redukcji 
w % zanieczyszczeń wytworzonych</t>
    </r>
    <r>
      <rPr>
        <vertAlign val="superscript"/>
        <sz val="9"/>
        <color theme="1"/>
        <rFont val="Arial"/>
        <family val="2"/>
        <charset val="238"/>
      </rPr>
      <t>a</t>
    </r>
    <r>
      <rPr>
        <sz val="9"/>
        <color rgb="FF4D4D4D"/>
        <rFont val="Arial"/>
        <family val="2"/>
        <charset val="238"/>
      </rPr>
      <t xml:space="preserve">
retained 
in reduction systems 
in % of pollutants produced</t>
    </r>
    <r>
      <rPr>
        <vertAlign val="superscript"/>
        <sz val="9"/>
        <color rgb="FF4D4D4D"/>
        <rFont val="Arial"/>
        <family val="2"/>
        <charset val="238"/>
      </rPr>
      <t>a</t>
    </r>
  </si>
  <si>
    <r>
      <t>a Wskaźnik wyliczony bez uwzględnienia emisji CO</t>
    </r>
    <r>
      <rPr>
        <vertAlign val="subscript"/>
        <sz val="9"/>
        <color theme="1"/>
        <rFont val="Arial"/>
        <family val="2"/>
        <charset val="238"/>
      </rPr>
      <t>2</t>
    </r>
    <r>
      <rPr>
        <sz val="9"/>
        <color theme="1"/>
        <rFont val="Arial"/>
        <family val="2"/>
        <charset val="238"/>
      </rPr>
      <t xml:space="preserve"> ze względu na duże wartości bezwzględne w wielkości jego emisji.</t>
    </r>
  </si>
  <si>
    <r>
      <t>a Indicator calculated without taking into account the CO</t>
    </r>
    <r>
      <rPr>
        <vertAlign val="subscript"/>
        <sz val="9"/>
        <color rgb="FF4D4D4D"/>
        <rFont val="Arial"/>
        <family val="2"/>
        <charset val="238"/>
      </rPr>
      <t>2</t>
    </r>
    <r>
      <rPr>
        <sz val="9"/>
        <color rgb="FF4D4D4D"/>
        <rFont val="Arial"/>
        <family val="2"/>
        <charset val="238"/>
      </rPr>
      <t xml:space="preserve"> emissions due to the large absolute values of its emissions.</t>
    </r>
  </si>
  <si>
    <r>
      <t>Bizmut</t>
    </r>
    <r>
      <rPr>
        <vertAlign val="superscript"/>
        <sz val="9"/>
        <rFont val="Arial"/>
        <family val="2"/>
        <charset val="238"/>
      </rPr>
      <t>a</t>
    </r>
    <r>
      <rPr>
        <sz val="9"/>
        <rFont val="Arial"/>
        <family val="2"/>
        <charset val="238"/>
      </rPr>
      <t>………………………………….…………………..…………</t>
    </r>
  </si>
  <si>
    <r>
      <t>Cer</t>
    </r>
    <r>
      <rPr>
        <vertAlign val="superscript"/>
        <sz val="9"/>
        <rFont val="Arial"/>
        <family val="2"/>
        <charset val="238"/>
      </rPr>
      <t>a</t>
    </r>
    <r>
      <rPr>
        <sz val="9"/>
        <rFont val="Arial"/>
        <family val="2"/>
        <charset val="238"/>
      </rPr>
      <t>…………………………………...……………….………………</t>
    </r>
  </si>
  <si>
    <r>
      <t>Chrom</t>
    </r>
    <r>
      <rPr>
        <vertAlign val="superscript"/>
        <sz val="9"/>
        <rFont val="Arial"/>
        <family val="2"/>
        <charset val="238"/>
      </rPr>
      <t>a</t>
    </r>
    <r>
      <rPr>
        <sz val="9"/>
        <rFont val="Arial"/>
        <family val="2"/>
        <charset val="238"/>
      </rPr>
      <t>………………………………………………….……………..</t>
    </r>
  </si>
  <si>
    <r>
      <t>Cyna</t>
    </r>
    <r>
      <rPr>
        <vertAlign val="superscript"/>
        <sz val="9"/>
        <rFont val="Arial"/>
        <family val="2"/>
        <charset val="238"/>
      </rPr>
      <t>a</t>
    </r>
    <r>
      <rPr>
        <sz val="9"/>
        <rFont val="Arial"/>
        <family val="2"/>
        <charset val="238"/>
      </rPr>
      <t>………………………………………….………………………</t>
    </r>
  </si>
  <si>
    <r>
      <t>Cynk</t>
    </r>
    <r>
      <rPr>
        <vertAlign val="superscript"/>
        <sz val="9"/>
        <rFont val="Arial"/>
        <family val="2"/>
        <charset val="238"/>
      </rPr>
      <t>a</t>
    </r>
    <r>
      <rPr>
        <sz val="9"/>
        <rFont val="Arial"/>
        <family val="2"/>
        <charset val="238"/>
      </rPr>
      <t>………………………………………………………..…………</t>
    </r>
  </si>
  <si>
    <r>
      <t>Halony</t>
    </r>
    <r>
      <rPr>
        <vertAlign val="superscript"/>
        <sz val="9"/>
        <rFont val="Arial"/>
        <family val="2"/>
        <charset val="238"/>
      </rPr>
      <t>b</t>
    </r>
    <r>
      <rPr>
        <sz val="9"/>
        <rFont val="Arial"/>
        <family val="2"/>
        <charset val="238"/>
      </rPr>
      <t>………………………………………..………………………</t>
    </r>
  </si>
  <si>
    <r>
      <t>Kadm</t>
    </r>
    <r>
      <rPr>
        <vertAlign val="superscript"/>
        <sz val="9"/>
        <rFont val="Arial"/>
        <family val="2"/>
        <charset val="238"/>
      </rPr>
      <t>a</t>
    </r>
    <r>
      <rPr>
        <sz val="9"/>
        <rFont val="Arial"/>
        <family val="2"/>
        <charset val="238"/>
      </rPr>
      <t>………………………………………………..………………..</t>
    </r>
  </si>
  <si>
    <r>
      <t>Kobalt</t>
    </r>
    <r>
      <rPr>
        <vertAlign val="superscript"/>
        <sz val="9"/>
        <rFont val="Arial"/>
        <family val="2"/>
        <charset val="238"/>
      </rPr>
      <t>a</t>
    </r>
    <r>
      <rPr>
        <sz val="9"/>
        <rFont val="Arial"/>
        <family val="2"/>
        <charset val="238"/>
      </rPr>
      <t>……………………………………...…………………………</t>
    </r>
  </si>
  <si>
    <r>
      <t>Kwasy organiczne, ich związki i pochodne</t>
    </r>
    <r>
      <rPr>
        <vertAlign val="superscript"/>
        <sz val="9"/>
        <rFont val="Arial"/>
        <family val="2"/>
        <charset val="238"/>
      </rPr>
      <t>b</t>
    </r>
    <r>
      <rPr>
        <sz val="9"/>
        <rFont val="Arial"/>
        <family val="2"/>
        <charset val="238"/>
      </rPr>
      <t>………………………</t>
    </r>
  </si>
  <si>
    <r>
      <t>Mangan</t>
    </r>
    <r>
      <rPr>
        <vertAlign val="superscript"/>
        <sz val="9"/>
        <rFont val="Arial"/>
        <family val="2"/>
        <charset val="238"/>
      </rPr>
      <t>a</t>
    </r>
    <r>
      <rPr>
        <sz val="9"/>
        <rFont val="Arial"/>
        <family val="2"/>
        <charset val="238"/>
      </rPr>
      <t>………………………………………………………………</t>
    </r>
  </si>
  <si>
    <r>
      <t>Molibden</t>
    </r>
    <r>
      <rPr>
        <vertAlign val="superscript"/>
        <sz val="9"/>
        <rFont val="Arial"/>
        <family val="2"/>
        <charset val="238"/>
      </rPr>
      <t>a</t>
    </r>
    <r>
      <rPr>
        <sz val="9"/>
        <rFont val="Arial"/>
        <family val="2"/>
        <charset val="238"/>
      </rPr>
      <t>……………………………………..………………………</t>
    </r>
  </si>
  <si>
    <r>
      <t>Nikiel</t>
    </r>
    <r>
      <rPr>
        <vertAlign val="superscript"/>
        <sz val="9"/>
        <rFont val="Arial"/>
        <family val="2"/>
        <charset val="238"/>
      </rPr>
      <t>a</t>
    </r>
    <r>
      <rPr>
        <sz val="9"/>
        <rFont val="Arial"/>
        <family val="2"/>
        <charset val="238"/>
      </rPr>
      <t>…………………………………………………………….……</t>
    </r>
  </si>
  <si>
    <r>
      <t>Ołów</t>
    </r>
    <r>
      <rPr>
        <vertAlign val="superscript"/>
        <sz val="9"/>
        <rFont val="Arial"/>
        <family val="2"/>
        <charset val="238"/>
      </rPr>
      <t>a</t>
    </r>
    <r>
      <rPr>
        <sz val="9"/>
        <rFont val="Arial"/>
        <family val="2"/>
        <charset val="238"/>
      </rPr>
      <t>………………………………………………………………..…</t>
    </r>
  </si>
  <si>
    <r>
      <t>Pierwiastki metaliczne i ich związki</t>
    </r>
    <r>
      <rPr>
        <vertAlign val="superscript"/>
        <sz val="9"/>
        <rFont val="Arial"/>
        <family val="2"/>
        <charset val="238"/>
      </rPr>
      <t>c</t>
    </r>
    <r>
      <rPr>
        <sz val="9"/>
        <rFont val="Arial"/>
        <family val="2"/>
        <charset val="238"/>
      </rPr>
      <t>…………………………..…..</t>
    </r>
  </si>
  <si>
    <r>
      <t>Polichlorodibenzo-p-dioksyny i polichlorodibenzofurany</t>
    </r>
    <r>
      <rPr>
        <vertAlign val="superscript"/>
        <sz val="9"/>
        <rFont val="Arial"/>
        <family val="2"/>
        <charset val="238"/>
      </rPr>
      <t>d</t>
    </r>
    <r>
      <rPr>
        <sz val="9"/>
        <rFont val="Arial"/>
        <family val="2"/>
        <charset val="238"/>
      </rPr>
      <t>…...…</t>
    </r>
  </si>
  <si>
    <r>
      <t>Pyły pozostałe</t>
    </r>
    <r>
      <rPr>
        <vertAlign val="superscript"/>
        <sz val="9"/>
        <rFont val="Arial"/>
        <family val="2"/>
        <charset val="238"/>
      </rPr>
      <t>e</t>
    </r>
    <r>
      <rPr>
        <sz val="9"/>
        <rFont val="Arial"/>
        <family val="2"/>
        <charset val="238"/>
      </rPr>
      <t>…………………………………………….…………</t>
    </r>
  </si>
  <si>
    <r>
      <t>Rtęć</t>
    </r>
    <r>
      <rPr>
        <vertAlign val="superscript"/>
        <sz val="9"/>
        <rFont val="Arial"/>
        <family val="2"/>
        <charset val="238"/>
      </rPr>
      <t>a</t>
    </r>
    <r>
      <rPr>
        <sz val="9"/>
        <rFont val="Arial"/>
        <family val="2"/>
        <charset val="238"/>
      </rPr>
      <t>………………………………………………………………...…</t>
    </r>
  </si>
  <si>
    <r>
      <t>Sole niemetali</t>
    </r>
    <r>
      <rPr>
        <vertAlign val="superscript"/>
        <sz val="9"/>
        <rFont val="Arial"/>
        <family val="2"/>
        <charset val="238"/>
      </rPr>
      <t>b</t>
    </r>
    <r>
      <rPr>
        <sz val="9"/>
        <rFont val="Arial"/>
        <family val="2"/>
        <charset val="238"/>
      </rPr>
      <t>………………………………………………...……..</t>
    </r>
  </si>
  <si>
    <r>
      <t>Substancje organiczne</t>
    </r>
    <r>
      <rPr>
        <vertAlign val="superscript"/>
        <sz val="9"/>
        <rFont val="Arial"/>
        <family val="2"/>
        <charset val="238"/>
      </rPr>
      <t>f</t>
    </r>
    <r>
      <rPr>
        <sz val="9"/>
        <rFont val="Arial"/>
        <family val="2"/>
        <charset val="238"/>
      </rPr>
      <t>……………………………………….…….</t>
    </r>
  </si>
  <si>
    <r>
      <t>Tlenki niemetali</t>
    </r>
    <r>
      <rPr>
        <vertAlign val="superscript"/>
        <sz val="9"/>
        <rFont val="Arial"/>
        <family val="2"/>
        <charset val="238"/>
      </rPr>
      <t>b</t>
    </r>
    <r>
      <rPr>
        <sz val="9"/>
        <rFont val="Arial"/>
        <family val="2"/>
        <charset val="238"/>
      </rPr>
      <t>………..………….………………..……………….</t>
    </r>
  </si>
  <si>
    <r>
      <t>Węglowodory alifatyczne i ich pochodne</t>
    </r>
    <r>
      <rPr>
        <vertAlign val="superscript"/>
        <sz val="9"/>
        <rFont val="Arial"/>
        <family val="2"/>
        <charset val="238"/>
      </rPr>
      <t>b</t>
    </r>
    <r>
      <rPr>
        <sz val="9"/>
        <rFont val="Arial"/>
        <family val="2"/>
        <charset val="238"/>
      </rPr>
      <t>…………………….…..</t>
    </r>
  </si>
  <si>
    <r>
      <t>Węglowodory pierścieniowe, aromatyczne i ich pochodne</t>
    </r>
    <r>
      <rPr>
        <vertAlign val="superscript"/>
        <sz val="9"/>
        <rFont val="Arial"/>
        <family val="2"/>
        <charset val="238"/>
      </rPr>
      <t>b</t>
    </r>
    <r>
      <rPr>
        <sz val="9"/>
        <rFont val="Arial"/>
        <family val="2"/>
        <charset val="238"/>
      </rPr>
      <t>…...</t>
    </r>
  </si>
  <si>
    <r>
      <t>Arsenic</t>
    </r>
    <r>
      <rPr>
        <vertAlign val="superscript"/>
        <sz val="9"/>
        <color rgb="FF4D4D4D"/>
        <rFont val="Arial"/>
        <family val="2"/>
        <charset val="238"/>
      </rPr>
      <t>a</t>
    </r>
  </si>
  <si>
    <r>
      <t>Bismuth</t>
    </r>
    <r>
      <rPr>
        <vertAlign val="superscript"/>
        <sz val="9"/>
        <color rgb="FF4D4D4D"/>
        <rFont val="Arial"/>
        <family val="2"/>
        <charset val="238"/>
      </rPr>
      <t>a</t>
    </r>
  </si>
  <si>
    <r>
      <t>Cerium</t>
    </r>
    <r>
      <rPr>
        <vertAlign val="superscript"/>
        <sz val="9"/>
        <color rgb="FF4D4D4D"/>
        <rFont val="Arial"/>
        <family val="2"/>
        <charset val="238"/>
      </rPr>
      <t>a</t>
    </r>
  </si>
  <si>
    <r>
      <t>Chromium</t>
    </r>
    <r>
      <rPr>
        <vertAlign val="superscript"/>
        <sz val="9"/>
        <color rgb="FF4D4D4D"/>
        <rFont val="Arial"/>
        <family val="2"/>
        <charset val="238"/>
      </rPr>
      <t>a</t>
    </r>
  </si>
  <si>
    <r>
      <t>Tin</t>
    </r>
    <r>
      <rPr>
        <vertAlign val="superscript"/>
        <sz val="9"/>
        <color rgb="FF4D4D4D"/>
        <rFont val="Arial"/>
        <family val="2"/>
        <charset val="238"/>
      </rPr>
      <t>a</t>
    </r>
  </si>
  <si>
    <r>
      <t>Zinc</t>
    </r>
    <r>
      <rPr>
        <vertAlign val="superscript"/>
        <sz val="9"/>
        <color rgb="FF4D4D4D"/>
        <rFont val="Arial"/>
        <family val="2"/>
        <charset val="238"/>
      </rPr>
      <t>a</t>
    </r>
  </si>
  <si>
    <r>
      <t>Halocarbons</t>
    </r>
    <r>
      <rPr>
        <vertAlign val="superscript"/>
        <sz val="9"/>
        <color rgb="FF4D4D4D"/>
        <rFont val="Arial"/>
        <family val="2"/>
        <charset val="238"/>
      </rPr>
      <t>b</t>
    </r>
  </si>
  <si>
    <r>
      <t>Cadmium</t>
    </r>
    <r>
      <rPr>
        <vertAlign val="superscript"/>
        <sz val="9"/>
        <color rgb="FF4D4D4D"/>
        <rFont val="Arial"/>
        <family val="2"/>
        <charset val="238"/>
      </rPr>
      <t>a</t>
    </r>
  </si>
  <si>
    <r>
      <t>Organic acids, their compounds and derivatives</t>
    </r>
    <r>
      <rPr>
        <vertAlign val="superscript"/>
        <sz val="9"/>
        <color rgb="FF4D4D4D"/>
        <rFont val="Arial"/>
        <family val="2"/>
        <charset val="238"/>
      </rPr>
      <t>b</t>
    </r>
  </si>
  <si>
    <r>
      <t>Manganese</t>
    </r>
    <r>
      <rPr>
        <vertAlign val="superscript"/>
        <sz val="9"/>
        <color rgb="FF4D4D4D"/>
        <rFont val="Arial"/>
        <family val="2"/>
        <charset val="238"/>
      </rPr>
      <t>a</t>
    </r>
  </si>
  <si>
    <r>
      <t>Molybdenum</t>
    </r>
    <r>
      <rPr>
        <vertAlign val="superscript"/>
        <sz val="9"/>
        <color rgb="FF4D4D4D"/>
        <rFont val="Arial"/>
        <family val="2"/>
        <charset val="238"/>
      </rPr>
      <t>a</t>
    </r>
  </si>
  <si>
    <r>
      <t>Nickel</t>
    </r>
    <r>
      <rPr>
        <vertAlign val="superscript"/>
        <sz val="9"/>
        <color rgb="FF4D4D4D"/>
        <rFont val="Arial"/>
        <family val="2"/>
        <charset val="238"/>
      </rPr>
      <t>a</t>
    </r>
  </si>
  <si>
    <r>
      <t>Lead</t>
    </r>
    <r>
      <rPr>
        <vertAlign val="superscript"/>
        <sz val="9"/>
        <color rgb="FF4D4D4D"/>
        <rFont val="Arial"/>
        <family val="2"/>
        <charset val="238"/>
      </rPr>
      <t>a</t>
    </r>
  </si>
  <si>
    <r>
      <t>Metallic elements and their compounds</t>
    </r>
    <r>
      <rPr>
        <vertAlign val="superscript"/>
        <sz val="9"/>
        <color rgb="FF4D4D4D"/>
        <rFont val="Arial"/>
        <family val="2"/>
        <charset val="238"/>
      </rPr>
      <t>c</t>
    </r>
  </si>
  <si>
    <r>
      <t>Polychlordibenzo-p-dioxin and polychlordibenzofurans</t>
    </r>
    <r>
      <rPr>
        <vertAlign val="superscript"/>
        <sz val="9"/>
        <color rgb="FF4D4D4D"/>
        <rFont val="Arial"/>
        <family val="2"/>
        <charset val="238"/>
      </rPr>
      <t>d</t>
    </r>
  </si>
  <si>
    <r>
      <t>Other particulatese</t>
    </r>
    <r>
      <rPr>
        <vertAlign val="superscript"/>
        <sz val="9"/>
        <color rgb="FF4D4D4D"/>
        <rFont val="Arial"/>
        <family val="2"/>
        <charset val="238"/>
      </rPr>
      <t>e</t>
    </r>
  </si>
  <si>
    <r>
      <t>Mercury</t>
    </r>
    <r>
      <rPr>
        <vertAlign val="superscript"/>
        <sz val="9"/>
        <color rgb="FF4D4D4D"/>
        <rFont val="Arial"/>
        <family val="2"/>
        <charset val="238"/>
      </rPr>
      <t>a</t>
    </r>
  </si>
  <si>
    <r>
      <t>Salts of non-metals</t>
    </r>
    <r>
      <rPr>
        <vertAlign val="superscript"/>
        <sz val="9"/>
        <color rgb="FF4D4D4D"/>
        <rFont val="Arial"/>
        <family val="2"/>
        <charset val="238"/>
      </rPr>
      <t>b</t>
    </r>
  </si>
  <si>
    <r>
      <t>Organic substances</t>
    </r>
    <r>
      <rPr>
        <vertAlign val="superscript"/>
        <sz val="9"/>
        <color rgb="FF4D4D4D"/>
        <rFont val="Arial"/>
        <family val="2"/>
        <charset val="238"/>
      </rPr>
      <t>f</t>
    </r>
  </si>
  <si>
    <r>
      <t>Non-metal oxides</t>
    </r>
    <r>
      <rPr>
        <vertAlign val="superscript"/>
        <sz val="9"/>
        <color rgb="FF4D4D4D"/>
        <rFont val="Arial"/>
        <family val="2"/>
        <charset val="238"/>
      </rPr>
      <t>b</t>
    </r>
  </si>
  <si>
    <r>
      <t>Aliphatic hydrocarbons and their derivatives</t>
    </r>
    <r>
      <rPr>
        <vertAlign val="superscript"/>
        <sz val="9"/>
        <color rgb="FF4D4D4D"/>
        <rFont val="Arial"/>
        <family val="2"/>
        <charset val="238"/>
      </rPr>
      <t>b</t>
    </r>
  </si>
  <si>
    <r>
      <t>Polycyclic, aromatic hydrocarbons and their derivatives</t>
    </r>
    <r>
      <rPr>
        <vertAlign val="superscript"/>
        <sz val="9"/>
        <color rgb="FF4D4D4D"/>
        <rFont val="Arial"/>
        <family val="2"/>
        <charset val="238"/>
      </rPr>
      <t>b</t>
    </r>
  </si>
  <si>
    <t xml:space="preserve">a Związki w przeliczeniu na masę pierwiastka. b Z wyjątkiem wymienionych w innych pozycjach. c Z wyjątkiem wymienionych w innych pozycjach, w przeliczeniu na masę pierwiastka metalicznego występującego w związku. d Ilość po przeliczeniu wskaźnika toksyczności. e Pyły ujęte pod pozycją 54. załącznika do rozporządzenia Rady Ministrów z dnia 22 grudnia 2017 r. w sprawie jednostkowych stawek opłat za korzystanie ze środowiska (Dz. U. 2017 poz. 2490). f W postaci par i gazów, w tym lotne związki organiczne w przeliczeniu na całkowity węgiel organiczny. </t>
  </si>
  <si>
    <t xml:space="preserve">a Compounds in terms of element mass. b Excluding listed in other points. c Excluding listed in other points, in terms of mass of the metalic element being a part of the compound. d Amount in terms of toxicity indicator. e Particulates complying with pos. 54 of appendix to the regulation of the Council of Ministers of 22 December 2017 on fees for using the environment (Journal of Laws 2017, item 2490).  f  In the form ofvapors andgases, includingvolatile organic compounds interms oftotal organic carbon. </t>
  </si>
  <si>
    <t>a Uszeregowane malejąco według wielkości emisji zanieczyszczeń gazowych ogółem.</t>
  </si>
  <si>
    <t>a Listed according to decreasing the volume of total gaseous pollutants emission.</t>
  </si>
  <si>
    <t>a Patrz: Polska Klasyfikacja Działalności - PKD 2007.</t>
  </si>
  <si>
    <t>a See: Polish Classification of Activities 2007.</t>
  </si>
  <si>
    <t>a – średnie miesięczne (D) w 2019 roku.</t>
  </si>
  <si>
    <t>b – średnie miesięczne wieloletnie (D) z lat 1993-2018.</t>
  </si>
  <si>
    <t>c – standaryzowane odchylenie: (a-b)/σ, gdzie σ jest odchyleniem standardowym średnich miesięcznych z lat 1993-2018.</t>
  </si>
  <si>
    <t>a – monthly average (D) in 2019.</t>
  </si>
  <si>
    <t>b – long-term monthly average (D) from the years 1993-2018.</t>
  </si>
  <si>
    <t>c – standardized deviations: (a-b)/σ, where σ is a standard deviation of monthly average from the years 1993-2018.</t>
  </si>
  <si>
    <r>
      <t xml:space="preserve">a MED – Minimal Erythema Dose (minimalna dawka rumieniowa). </t>
    </r>
    <r>
      <rPr>
        <i/>
        <sz val="9"/>
        <rFont val="Arial"/>
        <family val="2"/>
        <charset val="238"/>
      </rPr>
      <t/>
    </r>
  </si>
  <si>
    <r>
      <t xml:space="preserve">a MED – Minimal Erythema Dose. </t>
    </r>
    <r>
      <rPr>
        <i/>
        <sz val="9"/>
        <color rgb="FF4D4D4D"/>
        <rFont val="Arial"/>
        <family val="2"/>
        <charset val="238"/>
      </rPr>
      <t/>
    </r>
  </si>
  <si>
    <r>
      <t>w jednostkach MED</t>
    </r>
    <r>
      <rPr>
        <vertAlign val="superscript"/>
        <sz val="9"/>
        <rFont val="Arial"/>
        <family val="2"/>
        <charset val="238"/>
      </rPr>
      <t xml:space="preserve">a
</t>
    </r>
    <r>
      <rPr>
        <sz val="9"/>
        <color rgb="FF4D4D4D"/>
        <rFont val="Arial"/>
        <family val="2"/>
        <charset val="238"/>
      </rPr>
      <t>in MED units</t>
    </r>
    <r>
      <rPr>
        <vertAlign val="superscript"/>
        <sz val="9"/>
        <color rgb="FF4D4D4D"/>
        <rFont val="Arial"/>
        <family val="2"/>
        <charset val="238"/>
      </rPr>
      <t>a</t>
    </r>
  </si>
  <si>
    <r>
      <t>Liczba dni z przekroczeniami poziomu docelowego</t>
    </r>
    <r>
      <rPr>
        <vertAlign val="superscript"/>
        <sz val="9"/>
        <rFont val="Arial"/>
        <family val="2"/>
        <charset val="238"/>
      </rPr>
      <t xml:space="preserve">c
</t>
    </r>
    <r>
      <rPr>
        <sz val="9"/>
        <color rgb="FF4D4D4D"/>
        <rFont val="Arial"/>
        <family val="2"/>
        <charset val="238"/>
      </rPr>
      <t>Number of days with exceeded target value concentration</t>
    </r>
    <r>
      <rPr>
        <vertAlign val="superscript"/>
        <sz val="9"/>
        <color rgb="FF4D4D4D"/>
        <rFont val="Arial"/>
        <family val="2"/>
        <charset val="238"/>
      </rPr>
      <t>c</t>
    </r>
  </si>
  <si>
    <r>
      <t>8-godzinne</t>
    </r>
    <r>
      <rPr>
        <vertAlign val="superscript"/>
        <sz val="9"/>
        <rFont val="Arial"/>
        <family val="2"/>
        <charset val="238"/>
      </rPr>
      <t xml:space="preserve">b
</t>
    </r>
    <r>
      <rPr>
        <sz val="9"/>
        <color rgb="FF4D4D4D"/>
        <rFont val="Arial"/>
        <family val="2"/>
        <charset val="238"/>
      </rPr>
      <t>8-hour</t>
    </r>
    <r>
      <rPr>
        <vertAlign val="superscript"/>
        <sz val="9"/>
        <color rgb="FF4D4D4D"/>
        <rFont val="Arial"/>
        <family val="2"/>
        <charset val="238"/>
      </rPr>
      <t>b</t>
    </r>
  </si>
  <si>
    <r>
      <t>AOT40</t>
    </r>
    <r>
      <rPr>
        <vertAlign val="superscript"/>
        <sz val="9"/>
        <rFont val="Arial"/>
        <family val="2"/>
        <charset val="238"/>
      </rPr>
      <t>d</t>
    </r>
    <r>
      <rPr>
        <sz val="9"/>
        <rFont val="Arial"/>
        <family val="2"/>
        <charset val="238"/>
      </rPr>
      <t xml:space="preserve"> z okresu maj-lipiec
</t>
    </r>
    <r>
      <rPr>
        <sz val="9"/>
        <color rgb="FF4D4D4D"/>
        <rFont val="Arial"/>
        <family val="2"/>
        <charset val="238"/>
      </rPr>
      <t>AOT40</t>
    </r>
    <r>
      <rPr>
        <vertAlign val="superscript"/>
        <sz val="9"/>
        <color rgb="FF4D4D4D"/>
        <rFont val="Arial"/>
        <family val="2"/>
        <charset val="238"/>
      </rPr>
      <t>d</t>
    </r>
    <r>
      <rPr>
        <sz val="9"/>
        <color rgb="FF4D4D4D"/>
        <rFont val="Arial"/>
        <family val="2"/>
        <charset val="238"/>
      </rPr>
      <t xml:space="preserve"> from the period May-July</t>
    </r>
  </si>
  <si>
    <t xml:space="preserve">a Stanowiska podmiejskie i pozamiejskie. b Wartość maksymalnej średniej ośmiogodzinnej spośród średnich kroczących, obliczanych ze średnich jednogodzinnych w ciągu doby, przy minimum 18 wartościach stężeń 8-godz. dla doby. c Poziom docelowy dla ozonu ustanowiony ze względu na ochronę zdrowia ma wartość 120 µg/m3 i jest to maksymalna średnia ośmiogodzinna spośród średnich kroczących, obliczanych ze średnich jednogodzinnych w ciągu doby; dopuszcza się 25 dni z przekroczeniem poziomu docelowego w roku (średnio dla 3 lat). d Parametr AOT40 oznacza sumę różnic pomiędzy stężeniem średnim jednogodzinnym wyrażonym w µg/m3 a wartością 80 µg/m3, dla każdej godziny w ciągu doby pomiędzy godziną 8:00 a 20:00 czasu środkowoeuropejskiego CET, dla której stężenie jest większe niż 80 µg/m3. Za pomocą parametru AOT40 określa się dotrzymanie poziomu docelowego ozonu ze względu na ochronę roślin wynoszącego 18000 µg/m3×h dla okresu od 1 maja do 31 lipca (średnia dla 3-5 lat); parametr ten oblicza się dla stanowisk podmiejskich i pozamiejskich. </t>
  </si>
  <si>
    <t>a Suburban and rural monitoring sites. b Maximum daily 8-hour mean concentration from 8-hour running averages, calculated from hourly data, with a minimum of 18 concentration values of 8 hours for the day. c Target value determined for ozone due to health protection amounts to 120 µg/m3 and it is maximum daily 8-hour mean concentration from 8-hour running averages, calculated from hourly data; 25 days of exceeding the target value in a year (averaged for 3 years) is allowed. d Parameter AOT40 means the sum of the difference between hourly concentrations greater than 80 μg/m3 and 80 μg/m3 over a given period using only the one-hour values measured between 8:00 and 20:00 Central European Time (CET) each day. Parameter is used to determine whether target value for the vegetation protection - 18000 µg/m3×h (for period 1st of May to 31st of July, averaged over 3 to 5 years) is attained. The parameter is calculated for suburban and rural monitoring sites.</t>
  </si>
  <si>
    <t>a Dane dotyczą okresu od 1 stycznia do 31 grudnia 2019 r.</t>
  </si>
  <si>
    <r>
      <rPr>
        <sz val="9"/>
        <color theme="1"/>
        <rFont val="Arial"/>
        <family val="2"/>
        <charset val="238"/>
      </rPr>
      <t>WYSZCZEGÓLNIENIE</t>
    </r>
    <r>
      <rPr>
        <sz val="9"/>
        <color rgb="FF4D4D4D"/>
        <rFont val="Arial"/>
        <family val="2"/>
        <charset val="238"/>
      </rPr>
      <t xml:space="preserve"> 
SPECIFICATION</t>
    </r>
  </si>
  <si>
    <r>
      <t>Warszawa-Bielany</t>
    </r>
    <r>
      <rPr>
        <vertAlign val="superscript"/>
        <sz val="9"/>
        <rFont val="Arial"/>
        <family val="2"/>
        <charset val="238"/>
      </rPr>
      <t>a</t>
    </r>
    <r>
      <rPr>
        <sz val="9"/>
        <rFont val="Arial"/>
        <family val="2"/>
        <charset val="238"/>
      </rPr>
      <t>…………..……</t>
    </r>
  </si>
  <si>
    <r>
      <t>Warszawa-Bielany</t>
    </r>
    <r>
      <rPr>
        <vertAlign val="superscript"/>
        <sz val="9"/>
        <rFont val="Arial"/>
        <family val="2"/>
        <charset val="238"/>
      </rPr>
      <t>a</t>
    </r>
    <r>
      <rPr>
        <sz val="9"/>
        <rFont val="Arial"/>
        <family val="2"/>
        <charset val="238"/>
      </rPr>
      <t>……….……….</t>
    </r>
  </si>
  <si>
    <t xml:space="preserve">TABL. 43(159). MOKRA DEPOZYCJA SIARKI, AZOTU I JONÓW WODORU W REJONACH MONITORINGU TŁA ZANIECZYSZCZENIA </t>
  </si>
  <si>
    <t xml:space="preserve">WET DEPOSITIONS OF SULPHUR, NITROGEN AND HYDROGEN IONS IN THE BACKGROUND AIR POLLUTION </t>
  </si>
  <si>
    <t>a Badania składu chemicznego opadów atmosferycznych zakończono w 2015 r.</t>
  </si>
  <si>
    <t>a Research on the chemical composition of atmospheric precipitation was completed in 2015.</t>
  </si>
  <si>
    <r>
      <t>Warszawa-Bielany</t>
    </r>
    <r>
      <rPr>
        <vertAlign val="superscript"/>
        <sz val="9"/>
        <rFont val="Arial"/>
        <family val="2"/>
        <charset val="238"/>
      </rPr>
      <t>a</t>
    </r>
    <r>
      <rPr>
        <sz val="9"/>
        <rFont val="Arial"/>
        <family val="2"/>
        <charset val="238"/>
      </rPr>
      <t>…………………..</t>
    </r>
  </si>
  <si>
    <r>
      <t>Puszcza Borecka, Diabla Góra</t>
    </r>
    <r>
      <rPr>
        <vertAlign val="superscript"/>
        <sz val="9"/>
        <rFont val="Arial"/>
        <family val="2"/>
        <charset val="238"/>
      </rPr>
      <t>b</t>
    </r>
    <r>
      <rPr>
        <sz val="9"/>
        <rFont val="Arial"/>
        <family val="2"/>
        <charset val="238"/>
      </rPr>
      <t>…….</t>
    </r>
  </si>
  <si>
    <r>
      <t>Puszcza Borecka, Diabla Góra</t>
    </r>
    <r>
      <rPr>
        <vertAlign val="superscript"/>
        <sz val="9"/>
        <rFont val="Arial"/>
        <family val="2"/>
        <charset val="238"/>
      </rPr>
      <t>a</t>
    </r>
    <r>
      <rPr>
        <sz val="9"/>
        <rFont val="Arial"/>
        <family val="2"/>
        <charset val="238"/>
      </rPr>
      <t>….</t>
    </r>
  </si>
  <si>
    <t>a Pomiar pH na stacji po pobraniu próbki.</t>
  </si>
  <si>
    <t>a Measurement of pH in the station after a sample is taken.</t>
  </si>
  <si>
    <t>a Badania składu chemicznego opadów atmosferycznych zakończono w 2015 r. b Pomiar pH na stacji po pobraniu próbki.</t>
  </si>
  <si>
    <t>a Research on the chemical composition of atmospheric precipitation was completed in 2015. b Measurement of pH in the station after a sample is taken.</t>
  </si>
  <si>
    <r>
      <t>Przypadki wystąpienia poważnych awarii</t>
    </r>
    <r>
      <rPr>
        <vertAlign val="superscript"/>
        <sz val="9"/>
        <rFont val="Arial"/>
        <family val="2"/>
        <charset val="238"/>
      </rPr>
      <t>a</t>
    </r>
    <r>
      <rPr>
        <sz val="9"/>
        <rFont val="Arial"/>
        <family val="2"/>
        <charset val="238"/>
      </rPr>
      <t xml:space="preserve">
</t>
    </r>
    <r>
      <rPr>
        <sz val="9"/>
        <color rgb="FF4D4D4D"/>
        <rFont val="Arial"/>
        <family val="2"/>
        <charset val="238"/>
      </rPr>
      <t>Cases of major accidents</t>
    </r>
    <r>
      <rPr>
        <vertAlign val="superscript"/>
        <sz val="9"/>
        <color rgb="FF4D4D4D"/>
        <rFont val="Arial"/>
        <family val="2"/>
        <charset val="238"/>
      </rPr>
      <t>a</t>
    </r>
    <r>
      <rPr>
        <sz val="9"/>
        <color rgb="FF4D4D4D"/>
        <rFont val="Arial"/>
        <family val="2"/>
        <charset val="238"/>
      </rPr>
      <t xml:space="preserve"> </t>
    </r>
  </si>
  <si>
    <t>a Odpowiadające definicji zawartej w art. 3 pkt. 23 ustawy z dnia 27 kwietnia 2001 r. – Prawo ochrony środowiska (Dz. U. 2019, poz.1396, z późn. zm.).</t>
  </si>
  <si>
    <t xml:space="preserve">Ź r ó d ł o: dane Inspekcji Ochrony Środowiska. </t>
  </si>
  <si>
    <t xml:space="preserve">a Corresponding to the definition in art. 3 point 23 of the Act of 27 April 2001 – Environmental Protection Law (Journal of Law 2019, item 1396, with later amendments). </t>
  </si>
  <si>
    <r>
      <t>TABL. 47(163). PRZYKŁADY POWAŻNYCH AWARII</t>
    </r>
    <r>
      <rPr>
        <b/>
        <vertAlign val="superscript"/>
        <sz val="9"/>
        <color theme="1"/>
        <rFont val="Arial"/>
        <family val="2"/>
        <charset val="238"/>
      </rPr>
      <t>a</t>
    </r>
    <r>
      <rPr>
        <b/>
        <sz val="9"/>
        <color theme="1"/>
        <rFont val="Arial"/>
        <family val="2"/>
        <charset val="238"/>
      </rPr>
      <t xml:space="preserve"> WEDŁUG ŹRÓDEŁ I WOJEWÓDZTW W 2019 R.</t>
    </r>
  </si>
  <si>
    <t>a Spełniają kryteria określone w rozporządzeniu Ministra Środowiska z dnia 30 grudnia 2002 r. w sprawie poważnych awarii objętych obowiązkiem zgłoszenia do Głównego Inspektora Ochrony Środowiska (Dz. U. 2003 Nr 5 poz. 58, z późn. zm).</t>
  </si>
  <si>
    <t>a Meet the criteria defined in the decree of the Minister of Environment of 30 December 2002 on major accidents covered with the duty of reporting them to the Chief Inspectorate for Environmental Protection (Journal of Laws 2003 No. 5 item 58, with later amendments).</t>
  </si>
  <si>
    <t xml:space="preserve">TABL.1(117). </t>
  </si>
  <si>
    <t xml:space="preserve">TABL.2(118). </t>
  </si>
  <si>
    <t xml:space="preserve">TABL.3(119). </t>
  </si>
  <si>
    <t xml:space="preserve">TABL.4(120). </t>
  </si>
  <si>
    <t xml:space="preserve">TABL.5(121). </t>
  </si>
  <si>
    <t xml:space="preserve">TABL.6(122). </t>
  </si>
  <si>
    <t xml:space="preserve">TABL.7(123). </t>
  </si>
  <si>
    <t xml:space="preserve">TABL.8(124). </t>
  </si>
  <si>
    <t xml:space="preserve">TABL.9(125). </t>
  </si>
  <si>
    <t xml:space="preserve">TABL.10(126). </t>
  </si>
  <si>
    <t>TABL.11(127).</t>
  </si>
  <si>
    <t xml:space="preserve">TABL.12(128). </t>
  </si>
  <si>
    <t xml:space="preserve">TABL.13(129). </t>
  </si>
  <si>
    <t xml:space="preserve">TABL.14(130). </t>
  </si>
  <si>
    <t xml:space="preserve">TABL.15(131). </t>
  </si>
  <si>
    <t xml:space="preserve">TABL.16(132).  </t>
  </si>
  <si>
    <t xml:space="preserve">TABL. 17(133). </t>
  </si>
  <si>
    <t xml:space="preserve">TABL. 18(134).  </t>
  </si>
  <si>
    <t xml:space="preserve">TABL. 19(135). </t>
  </si>
  <si>
    <t xml:space="preserve">TABL. 20(136). </t>
  </si>
  <si>
    <t xml:space="preserve">TABL. 21(137)  </t>
  </si>
  <si>
    <t>TABL. 22(138).</t>
  </si>
  <si>
    <t xml:space="preserve">TABL. 23(139). </t>
  </si>
  <si>
    <t xml:space="preserve">TABL. 24(140). </t>
  </si>
  <si>
    <t>TABL. 25(141).</t>
  </si>
  <si>
    <t xml:space="preserve">TABL. 26(142). </t>
  </si>
  <si>
    <t xml:space="preserve">TABL. 27(143).  </t>
  </si>
  <si>
    <t xml:space="preserve">TABL. 28(144). </t>
  </si>
  <si>
    <t xml:space="preserve">TABL. 29(145). </t>
  </si>
  <si>
    <t xml:space="preserve">TABL. 30(146). </t>
  </si>
  <si>
    <t xml:space="preserve">TABL. 31(147). </t>
  </si>
  <si>
    <t xml:space="preserve">TABL. 32(148). </t>
  </si>
  <si>
    <t xml:space="preserve">TABL. 33(149). </t>
  </si>
  <si>
    <t xml:space="preserve">TABL. 34(150). </t>
  </si>
  <si>
    <t xml:space="preserve">TABL. 35(151). </t>
  </si>
  <si>
    <t xml:space="preserve">TABL. 36(152). </t>
  </si>
  <si>
    <t xml:space="preserve">TABL. 37(153). </t>
  </si>
  <si>
    <t xml:space="preserve">TABL. 38(154). </t>
  </si>
  <si>
    <t xml:space="preserve">TABL. 39(155). </t>
  </si>
  <si>
    <t xml:space="preserve">TABL. 40(156). </t>
  </si>
  <si>
    <t xml:space="preserve">TABL. 41(157). </t>
  </si>
  <si>
    <t xml:space="preserve">TABL. 42(158). </t>
  </si>
  <si>
    <t xml:space="preserve">TABL. 43(159). </t>
  </si>
  <si>
    <t xml:space="preserve">TABL. 44(160). </t>
  </si>
  <si>
    <t xml:space="preserve">TABL. 45(161). </t>
  </si>
  <si>
    <t>TABL.46(162).</t>
  </si>
  <si>
    <t>TABL.47(163).</t>
  </si>
  <si>
    <t>POJAZDY SAMOCHODOWE I CIĄGNIKI WEDŁUG GRUP WIEKU W 2019 R.</t>
  </si>
  <si>
    <t>ROAD VEHICLES AND TRACTORS BY AGE GROUPS IN 2019</t>
  </si>
  <si>
    <t>STĘŻENIA PYŁÓW ZAWIESZONYCH PM2,5 I PM10 WEDŁUG AGLOMERACJI I MIAST W 2019 R.</t>
  </si>
  <si>
    <t>STĘŻENIA DWUTLENKU AZOTU I DWUTLENKU SIARKI WEDŁUG AGLOMERACJI I MIAST W 2019 R.</t>
  </si>
  <si>
    <t>NITROGEN DIOXIDE AND SULPHUR DIOXIDE CONCENTRATION BY AGGLOMERATIONS AND CITIES IN 2019</t>
  </si>
  <si>
    <t>STĘŻENIA TLENKU WĘGLA WEDŁUG AGLOMERACJI I MIAST W 2019 R.</t>
  </si>
  <si>
    <t>CARBON MONOXIDE CONCENTRATION BY AGGLOMERATIONS AND CITIES IN 2019</t>
  </si>
  <si>
    <t>STĘŻENIA BENZENU I OŁOWIU WEDŁUG AGLOMERACJI I MIAST W 2019 R.</t>
  </si>
  <si>
    <t>STĘŻENIA ARSENU I KADMU WEDŁUG AGLOMERACJI I MIAST W 2019 R.</t>
  </si>
  <si>
    <t>STĘŻENIA NIKLU I BENZO(A)PIRENU WEDŁUG AGLOMERACJI I MIAST W 2019 R.</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</si>
</sst>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 _z_ł_-;\-* #,##0.00\ _z_ł_-;_-* &quot;-&quot;??\ _z_ł_-;_-@_-"/>
    <numFmt numFmtId="164" formatCode="0.000"/>
    <numFmt numFmtId="165" formatCode="0.0"/>
    <numFmt numFmtId="166" formatCode="0.0;\-0.0;0.0"/>
    <numFmt numFmtId="167" formatCode="0.0%"/>
    <numFmt numFmtId="168" formatCode="0.000000"/>
    <numFmt numFmtId="169" formatCode="#,##0.0"/>
    <numFmt numFmtId="170" formatCode="@*."/>
    <numFmt numFmtId="171" formatCode="0.0000"/>
    <numFmt numFmtId="172" formatCode="#0.0,"/>
  </numFmts>
  <fonts count="90">
    <font>
      <sz val="10"/>
      <name val="Arial"/>
      <charset val="238"/>
    </font>
    <font>
      <sz val="11"/>
      <color theme="1"/>
      <name val="Calibri"/>
      <family val="2"/>
      <charset val="238"/>
      <scheme val="minor"/>
    </font>
    <font>
      <sz val="11"/>
      <color theme="1"/>
      <name val="Calibri"/>
      <family val="2"/>
      <charset val="238"/>
      <scheme val="minor"/>
    </font>
    <font>
      <sz val="11"/>
      <color theme="1"/>
      <name val="Czcionka tekstu podstawowego"/>
      <family val="2"/>
      <charset val="238"/>
    </font>
    <font>
      <sz val="11"/>
      <color theme="1"/>
      <name val="Czcionka tekstu podstawowego"/>
      <family val="2"/>
      <charset val="238"/>
    </font>
    <font>
      <sz val="8.5"/>
      <name val="Times New Roman"/>
      <family val="1"/>
      <charset val="238"/>
    </font>
    <font>
      <sz val="8"/>
      <name val="Arial"/>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0"/>
      <name val="Arial"/>
      <family val="2"/>
      <charset val="238"/>
    </font>
    <font>
      <sz val="11"/>
      <color indexed="10"/>
      <name val="Czcionka tekstu podstawowego"/>
      <family val="2"/>
      <charset val="238"/>
    </font>
    <font>
      <b/>
      <sz val="11"/>
      <color indexed="9"/>
      <name val="Czcionka tekstu podstawowego"/>
      <family val="2"/>
      <charset val="238"/>
    </font>
    <font>
      <b/>
      <sz val="15"/>
      <color indexed="62"/>
      <name val="Czcionka tekstu podstawowego"/>
      <family val="2"/>
      <charset val="238"/>
    </font>
    <font>
      <b/>
      <sz val="13"/>
      <color indexed="62"/>
      <name val="Czcionka tekstu podstawowego"/>
      <family val="2"/>
      <charset val="238"/>
    </font>
    <font>
      <b/>
      <sz val="11"/>
      <color indexed="62"/>
      <name val="Czcionka tekstu podstawowego"/>
      <family val="2"/>
      <charset val="238"/>
    </font>
    <font>
      <sz val="11"/>
      <color indexed="19"/>
      <name val="Czcionka tekstu podstawowego"/>
      <family val="2"/>
      <charset val="238"/>
    </font>
    <font>
      <b/>
      <sz val="11"/>
      <color indexed="10"/>
      <name val="Czcionka tekstu podstawowego"/>
      <family val="2"/>
      <charset val="238"/>
    </font>
    <font>
      <b/>
      <sz val="11"/>
      <color indexed="8"/>
      <name val="Czcionka tekstu podstawowego"/>
      <family val="2"/>
      <charset val="238"/>
    </font>
    <font>
      <i/>
      <sz val="11"/>
      <color indexed="23"/>
      <name val="Czcionka tekstu podstawowego"/>
      <family val="2"/>
      <charset val="238"/>
    </font>
    <font>
      <b/>
      <sz val="18"/>
      <color indexed="62"/>
      <name val="Cambria"/>
      <family val="2"/>
      <charset val="238"/>
    </font>
    <font>
      <sz val="11"/>
      <color indexed="20"/>
      <name val="Czcionka tekstu podstawowego"/>
      <family val="2"/>
      <charset val="238"/>
    </font>
    <font>
      <u/>
      <sz val="10"/>
      <color indexed="12"/>
      <name val="Arial"/>
      <family val="2"/>
      <charset val="238"/>
    </font>
    <font>
      <sz val="10"/>
      <name val="Arial CE"/>
      <charset val="238"/>
    </font>
    <font>
      <sz val="11"/>
      <color theme="1"/>
      <name val="Czcionka tekstu podstawowego"/>
      <family val="2"/>
      <charset val="238"/>
    </font>
    <font>
      <sz val="10"/>
      <name val="Arial"/>
      <family val="2"/>
      <charset val="238"/>
    </font>
    <font>
      <sz val="10"/>
      <name val="Arial"/>
      <family val="2"/>
      <charset val="238"/>
    </font>
    <font>
      <u/>
      <sz val="10"/>
      <color indexed="12"/>
      <name val="Arial"/>
      <family val="2"/>
      <charset val="238"/>
    </font>
    <font>
      <sz val="10"/>
      <name val="Arial"/>
      <family val="2"/>
      <charset val="238"/>
    </font>
    <font>
      <b/>
      <sz val="9"/>
      <name val="Arial"/>
      <family val="2"/>
      <charset val="238"/>
    </font>
    <font>
      <i/>
      <vertAlign val="superscript"/>
      <sz val="9"/>
      <name val="Arial"/>
      <family val="2"/>
      <charset val="238"/>
    </font>
    <font>
      <b/>
      <vertAlign val="superscript"/>
      <sz val="9"/>
      <name val="Arial"/>
      <family val="2"/>
      <charset val="238"/>
    </font>
    <font>
      <sz val="9"/>
      <name val="Arial"/>
      <family val="2"/>
      <charset val="238"/>
    </font>
    <font>
      <i/>
      <sz val="9"/>
      <name val="Arial"/>
      <family val="2"/>
      <charset val="238"/>
    </font>
    <font>
      <vertAlign val="subscript"/>
      <sz val="9"/>
      <name val="Arial"/>
      <family val="2"/>
      <charset val="238"/>
    </font>
    <font>
      <b/>
      <i/>
      <sz val="9"/>
      <name val="Arial"/>
      <family val="2"/>
      <charset val="238"/>
    </font>
    <font>
      <sz val="9"/>
      <color rgb="FFFF0000"/>
      <name val="Arial"/>
      <family val="2"/>
      <charset val="238"/>
    </font>
    <font>
      <b/>
      <i/>
      <vertAlign val="superscript"/>
      <sz val="9"/>
      <name val="Arial"/>
      <family val="2"/>
      <charset val="238"/>
    </font>
    <font>
      <sz val="9"/>
      <color theme="9" tint="-0.249977111117893"/>
      <name val="Arial"/>
      <family val="2"/>
      <charset val="238"/>
    </font>
    <font>
      <strike/>
      <sz val="9"/>
      <name val="Arial"/>
      <family val="2"/>
      <charset val="238"/>
    </font>
    <font>
      <vertAlign val="superscript"/>
      <sz val="9"/>
      <name val="Arial"/>
      <family val="2"/>
      <charset val="238"/>
    </font>
    <font>
      <sz val="9"/>
      <color rgb="FF000000"/>
      <name val="Arial"/>
      <family val="2"/>
      <charset val="238"/>
    </font>
    <font>
      <u/>
      <sz val="9"/>
      <name val="Arial"/>
      <family val="2"/>
      <charset val="238"/>
    </font>
    <font>
      <sz val="9"/>
      <color indexed="8"/>
      <name val="Arial"/>
      <family val="2"/>
      <charset val="238"/>
    </font>
    <font>
      <i/>
      <sz val="9"/>
      <color indexed="8"/>
      <name val="Arial"/>
      <family val="2"/>
      <charset val="238"/>
    </font>
    <font>
      <b/>
      <sz val="9"/>
      <color indexed="8"/>
      <name val="Arial"/>
      <family val="2"/>
      <charset val="238"/>
    </font>
    <font>
      <b/>
      <i/>
      <sz val="9"/>
      <color indexed="8"/>
      <name val="Arial"/>
      <family val="2"/>
      <charset val="238"/>
    </font>
    <font>
      <b/>
      <sz val="9"/>
      <color rgb="FF000000"/>
      <name val="Arial"/>
      <family val="2"/>
      <charset val="238"/>
    </font>
    <font>
      <sz val="9"/>
      <color indexed="8"/>
      <name val="Calibri"/>
      <family val="2"/>
      <scheme val="minor"/>
    </font>
    <font>
      <b/>
      <sz val="9"/>
      <color indexed="8"/>
      <name val="Calibri"/>
      <family val="2"/>
      <scheme val="minor"/>
    </font>
    <font>
      <sz val="9"/>
      <color theme="0"/>
      <name val="Arial"/>
      <family val="2"/>
      <charset val="238"/>
    </font>
    <font>
      <b/>
      <sz val="8.5"/>
      <color indexed="8"/>
      <name val="Fira Sans"/>
      <family val="2"/>
    </font>
    <font>
      <b/>
      <sz val="9"/>
      <color theme="1"/>
      <name val="Arial"/>
      <family val="2"/>
      <charset val="238"/>
    </font>
    <font>
      <sz val="9"/>
      <color theme="1"/>
      <name val="Arial"/>
      <family val="2"/>
      <charset val="238"/>
    </font>
    <font>
      <i/>
      <sz val="9"/>
      <color theme="1"/>
      <name val="Arial"/>
      <family val="2"/>
      <charset val="238"/>
    </font>
    <font>
      <i/>
      <vertAlign val="superscript"/>
      <sz val="9"/>
      <color theme="1"/>
      <name val="Arial"/>
      <family val="2"/>
      <charset val="238"/>
    </font>
    <font>
      <vertAlign val="subscript"/>
      <sz val="9"/>
      <color theme="1"/>
      <name val="Arial"/>
      <family val="2"/>
      <charset val="238"/>
    </font>
    <font>
      <b/>
      <i/>
      <vertAlign val="superscript"/>
      <sz val="9"/>
      <color theme="1"/>
      <name val="Arial"/>
      <family val="2"/>
      <charset val="238"/>
    </font>
    <font>
      <i/>
      <sz val="9"/>
      <color rgb="FF4D4D4D"/>
      <name val="Arial"/>
      <family val="2"/>
      <charset val="238"/>
    </font>
    <font>
      <sz val="9"/>
      <color rgb="FF4D4D4D"/>
      <name val="Arial"/>
      <family val="2"/>
      <charset val="238"/>
    </font>
    <font>
      <i/>
      <vertAlign val="superscript"/>
      <sz val="9"/>
      <color rgb="FF4D4D4D"/>
      <name val="Arial"/>
      <family val="2"/>
      <charset val="238"/>
    </font>
    <font>
      <b/>
      <sz val="9"/>
      <color rgb="FF4D4D4D"/>
      <name val="Arial"/>
      <family val="2"/>
      <charset val="238"/>
    </font>
    <font>
      <vertAlign val="superscript"/>
      <sz val="9"/>
      <color rgb="FF4D4D4D"/>
      <name val="Arial"/>
      <family val="2"/>
      <charset val="238"/>
    </font>
    <font>
      <vertAlign val="subscript"/>
      <sz val="9"/>
      <color rgb="FF4D4D4D"/>
      <name val="Arial"/>
      <family val="2"/>
      <charset val="238"/>
    </font>
    <font>
      <b/>
      <vertAlign val="superscript"/>
      <sz val="9"/>
      <color rgb="FF4D4D4D"/>
      <name val="Arial"/>
      <family val="2"/>
      <charset val="238"/>
    </font>
    <font>
      <i/>
      <sz val="10"/>
      <name val="Arial"/>
      <family val="2"/>
      <charset val="238"/>
    </font>
    <font>
      <sz val="8.5"/>
      <color rgb="FF4D4D4D"/>
      <name val="Times New Roman"/>
      <family val="1"/>
      <charset val="238"/>
    </font>
    <font>
      <u/>
      <sz val="11"/>
      <name val="Arial"/>
      <family val="2"/>
      <charset val="238"/>
    </font>
    <font>
      <u/>
      <sz val="11"/>
      <color rgb="FF4D4D4D"/>
      <name val="Arial"/>
      <family val="2"/>
      <charset val="238"/>
    </font>
    <font>
      <b/>
      <sz val="20"/>
      <name val="Arial"/>
      <family val="2"/>
      <charset val="238"/>
    </font>
    <font>
      <b/>
      <sz val="20"/>
      <color rgb="FF4D4D4D"/>
      <name val="Arial"/>
      <family val="2"/>
      <charset val="238"/>
    </font>
    <font>
      <sz val="20"/>
      <name val="Arial"/>
      <family val="2"/>
      <charset val="238"/>
    </font>
    <font>
      <sz val="28"/>
      <name val="Arial"/>
      <family val="2"/>
      <charset val="238"/>
    </font>
    <font>
      <sz val="20"/>
      <color rgb="FF4D4D4D"/>
      <name val="Arial"/>
      <family val="2"/>
      <charset val="238"/>
    </font>
    <font>
      <b/>
      <i/>
      <sz val="10"/>
      <name val="Arial"/>
      <family val="2"/>
      <charset val="238"/>
    </font>
    <font>
      <u/>
      <sz val="10"/>
      <name val="Arial"/>
      <family val="2"/>
      <charset val="238"/>
    </font>
    <font>
      <sz val="9"/>
      <color rgb="FFC00000"/>
      <name val="Arial"/>
      <family val="2"/>
      <charset val="238"/>
    </font>
    <font>
      <b/>
      <sz val="9"/>
      <color rgb="FFFF0000"/>
      <name val="Arial"/>
      <family val="2"/>
      <charset val="238"/>
    </font>
    <font>
      <i/>
      <sz val="9"/>
      <color rgb="FFFF0000"/>
      <name val="Arial"/>
      <family val="2"/>
      <charset val="238"/>
    </font>
    <font>
      <b/>
      <i/>
      <sz val="9"/>
      <color rgb="FFFF0000"/>
      <name val="Arial"/>
      <family val="2"/>
      <charset val="238"/>
    </font>
    <font>
      <vertAlign val="superscript"/>
      <sz val="9"/>
      <color theme="1"/>
      <name val="Arial"/>
      <family val="2"/>
      <charset val="238"/>
    </font>
    <font>
      <b/>
      <vertAlign val="superscript"/>
      <sz val="9"/>
      <color theme="1"/>
      <name val="Arial"/>
      <family val="2"/>
      <charset val="238"/>
    </font>
    <font>
      <b/>
      <sz val="9"/>
      <color rgb="FFC00000"/>
      <name val="Arial"/>
      <family val="2"/>
      <charset val="238"/>
    </font>
    <font>
      <sz val="9"/>
      <color indexed="10"/>
      <name val="Arial"/>
      <family val="2"/>
      <charset val="238"/>
    </font>
    <font>
      <sz val="9"/>
      <name val="Symbol"/>
      <family val="1"/>
      <charset val="2"/>
    </font>
    <font>
      <sz val="9"/>
      <color rgb="FF4D4D4D"/>
      <name val="Symbol"/>
      <family val="1"/>
      <charset val="2"/>
    </font>
    <font>
      <strike/>
      <sz val="9"/>
      <color theme="1"/>
      <name val="Arial"/>
      <family val="2"/>
      <charset val="238"/>
    </font>
    <font>
      <vertAlign val="superscript"/>
      <sz val="9"/>
      <color indexed="8"/>
      <name val="Arial"/>
      <family val="2"/>
      <charset val="238"/>
    </font>
  </fonts>
  <fills count="18">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9"/>
      </patternFill>
    </fill>
    <fill>
      <patternFill patternType="solid">
        <fgColor indexed="55"/>
      </patternFill>
    </fill>
    <fill>
      <patternFill patternType="solid">
        <fgColor indexed="46"/>
      </patternFill>
    </fill>
  </fills>
  <borders count="28">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10"/>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22"/>
      </left>
      <right style="thin">
        <color indexed="22"/>
      </right>
      <top style="thin">
        <color indexed="22"/>
      </top>
      <bottom style="thin">
        <color indexed="22"/>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right style="thin">
        <color indexed="64"/>
      </right>
      <top/>
      <bottom style="thin">
        <color indexed="64"/>
      </bottom>
      <diagonal/>
    </border>
    <border>
      <left/>
      <right/>
      <top/>
      <bottom style="thin">
        <color theme="0"/>
      </bottom>
      <diagonal/>
    </border>
  </borders>
  <cellStyleXfs count="122">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4" borderId="0" applyNumberFormat="0" applyBorder="0" applyAlignment="0" applyProtection="0"/>
    <xf numFmtId="0" fontId="7" fillId="6" borderId="0" applyNumberFormat="0" applyBorder="0" applyAlignment="0" applyProtection="0"/>
    <xf numFmtId="0" fontId="7" fillId="3"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6" borderId="0" applyNumberFormat="0" applyBorder="0" applyAlignment="0" applyProtection="0"/>
    <xf numFmtId="0" fontId="7" fillId="4" borderId="0" applyNumberFormat="0" applyBorder="0" applyAlignment="0" applyProtection="0"/>
    <xf numFmtId="0" fontId="8" fillId="6"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8" borderId="0" applyNumberFormat="0" applyBorder="0" applyAlignment="0" applyProtection="0"/>
    <xf numFmtId="0" fontId="8" fillId="6" borderId="0" applyNumberFormat="0" applyBorder="0" applyAlignment="0" applyProtection="0"/>
    <xf numFmtId="0" fontId="8" fillId="3"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9" fillId="7" borderId="1" applyNumberFormat="0" applyAlignment="0" applyProtection="0"/>
    <xf numFmtId="0" fontId="9" fillId="7" borderId="1" applyNumberFormat="0" applyAlignment="0" applyProtection="0"/>
    <xf numFmtId="0" fontId="10" fillId="15" borderId="2" applyNumberFormat="0" applyAlignment="0" applyProtection="0"/>
    <xf numFmtId="0" fontId="10" fillId="15" borderId="2" applyNumberFormat="0" applyAlignment="0" applyProtection="0"/>
    <xf numFmtId="0" fontId="11" fillId="6" borderId="0" applyNumberFormat="0" applyBorder="0" applyAlignment="0" applyProtection="0"/>
    <xf numFmtId="43" fontId="12" fillId="0" borderId="0" applyFont="0" applyFill="0" applyBorder="0" applyAlignment="0" applyProtection="0"/>
    <xf numFmtId="0" fontId="24" fillId="0" borderId="0" applyNumberFormat="0" applyFill="0" applyBorder="0" applyAlignment="0" applyProtection="0">
      <alignment vertical="top"/>
      <protection locked="0"/>
    </xf>
    <xf numFmtId="0" fontId="13" fillId="0" borderId="3" applyNumberFormat="0" applyFill="0" applyAlignment="0" applyProtection="0"/>
    <xf numFmtId="0" fontId="13" fillId="0" borderId="3" applyNumberFormat="0" applyFill="0" applyAlignment="0" applyProtection="0"/>
    <xf numFmtId="0" fontId="14" fillId="16" borderId="4" applyNumberFormat="0" applyAlignment="0" applyProtection="0"/>
    <xf numFmtId="0" fontId="14" fillId="16" borderId="4" applyNumberFormat="0" applyAlignment="0" applyProtection="0"/>
    <xf numFmtId="0" fontId="15" fillId="0" borderId="5"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8" fillId="7" borderId="0" applyNumberFormat="0" applyBorder="0" applyAlignment="0" applyProtection="0"/>
    <xf numFmtId="0" fontId="12" fillId="0" borderId="0"/>
    <xf numFmtId="0" fontId="12" fillId="0" borderId="0"/>
    <xf numFmtId="0" fontId="26" fillId="0" borderId="0"/>
    <xf numFmtId="0" fontId="25" fillId="0" borderId="0"/>
    <xf numFmtId="0" fontId="19" fillId="15" borderId="1" applyNumberFormat="0" applyAlignment="0" applyProtection="0"/>
    <xf numFmtId="0" fontId="19" fillId="15" borderId="1" applyNumberFormat="0" applyAlignment="0" applyProtection="0"/>
    <xf numFmtId="0" fontId="20" fillId="0" borderId="8" applyNumberFormat="0" applyFill="0" applyAlignment="0" applyProtection="0"/>
    <xf numFmtId="0" fontId="20" fillId="0" borderId="8"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12" fillId="4" borderId="9" applyNumberFormat="0" applyFont="0" applyAlignment="0" applyProtection="0"/>
    <xf numFmtId="0" fontId="12" fillId="4" borderId="9" applyNumberFormat="0" applyFont="0" applyAlignment="0" applyProtection="0"/>
    <xf numFmtId="0" fontId="23" fillId="17" borderId="0" applyNumberFormat="0" applyBorder="0" applyAlignment="0" applyProtection="0"/>
    <xf numFmtId="0" fontId="4" fillId="0" borderId="0"/>
    <xf numFmtId="0" fontId="27" fillId="0" borderId="0"/>
    <xf numFmtId="0" fontId="8" fillId="11"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7" borderId="1" applyNumberFormat="0" applyAlignment="0" applyProtection="0"/>
    <xf numFmtId="0" fontId="10" fillId="15" borderId="2" applyNumberFormat="0" applyAlignment="0" applyProtection="0"/>
    <xf numFmtId="0" fontId="13" fillId="0" borderId="3" applyNumberFormat="0" applyFill="0" applyAlignment="0" applyProtection="0"/>
    <xf numFmtId="0" fontId="14" fillId="16" borderId="4" applyNumberFormat="0" applyAlignment="0" applyProtection="0"/>
    <xf numFmtId="0" fontId="15" fillId="0" borderId="5" applyNumberFormat="0" applyFill="0" applyAlignment="0" applyProtection="0"/>
    <xf numFmtId="0" fontId="16" fillId="0" borderId="6" applyNumberFormat="0" applyFill="0" applyAlignment="0" applyProtection="0"/>
    <xf numFmtId="0" fontId="17" fillId="0" borderId="7" applyNumberFormat="0" applyFill="0" applyAlignment="0" applyProtection="0"/>
    <xf numFmtId="0" fontId="17" fillId="0" borderId="0" applyNumberFormat="0" applyFill="0" applyBorder="0" applyAlignment="0" applyProtection="0"/>
    <xf numFmtId="0" fontId="4" fillId="0" borderId="0"/>
    <xf numFmtId="0" fontId="19" fillId="15" borderId="1" applyNumberFormat="0" applyAlignment="0" applyProtection="0"/>
    <xf numFmtId="0" fontId="20" fillId="0" borderId="8" applyNumberFormat="0" applyFill="0" applyAlignment="0" applyProtection="0"/>
    <xf numFmtId="0" fontId="21" fillId="0" borderId="0" applyNumberFormat="0" applyFill="0" applyBorder="0" applyAlignment="0" applyProtection="0"/>
    <xf numFmtId="0" fontId="13" fillId="0" borderId="0" applyNumberFormat="0" applyFill="0" applyBorder="0" applyAlignment="0" applyProtection="0"/>
    <xf numFmtId="0" fontId="22" fillId="0" borderId="0" applyNumberFormat="0" applyFill="0" applyBorder="0" applyAlignment="0" applyProtection="0"/>
    <xf numFmtId="0" fontId="12" fillId="4" borderId="9" applyNumberFormat="0" applyFont="0" applyAlignment="0" applyProtection="0"/>
    <xf numFmtId="0" fontId="28" fillId="0" borderId="0"/>
    <xf numFmtId="0" fontId="3" fillId="0" borderId="0"/>
    <xf numFmtId="0" fontId="28" fillId="0" borderId="0"/>
    <xf numFmtId="0" fontId="8" fillId="11"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7" borderId="1" applyNumberFormat="0" applyAlignment="0" applyProtection="0"/>
    <xf numFmtId="0" fontId="10" fillId="15" borderId="2" applyNumberFormat="0" applyAlignment="0" applyProtection="0"/>
    <xf numFmtId="0" fontId="13" fillId="0" borderId="3" applyNumberFormat="0" applyFill="0" applyAlignment="0" applyProtection="0"/>
    <xf numFmtId="0" fontId="14" fillId="16" borderId="4" applyNumberFormat="0" applyAlignment="0" applyProtection="0"/>
    <xf numFmtId="0" fontId="15" fillId="0" borderId="5" applyNumberFormat="0" applyFill="0" applyAlignment="0" applyProtection="0"/>
    <xf numFmtId="0" fontId="16" fillId="0" borderId="6" applyNumberFormat="0" applyFill="0" applyAlignment="0" applyProtection="0"/>
    <xf numFmtId="0" fontId="17" fillId="0" borderId="7" applyNumberFormat="0" applyFill="0" applyAlignment="0" applyProtection="0"/>
    <xf numFmtId="0" fontId="17" fillId="0" borderId="0" applyNumberFormat="0" applyFill="0" applyBorder="0" applyAlignment="0" applyProtection="0"/>
    <xf numFmtId="0" fontId="3" fillId="0" borderId="0"/>
    <xf numFmtId="0" fontId="19" fillId="15" borderId="1" applyNumberFormat="0" applyAlignment="0" applyProtection="0"/>
    <xf numFmtId="0" fontId="20" fillId="0" borderId="8" applyNumberFormat="0" applyFill="0" applyAlignment="0" applyProtection="0"/>
    <xf numFmtId="0" fontId="21" fillId="0" borderId="0" applyNumberFormat="0" applyFill="0" applyBorder="0" applyAlignment="0" applyProtection="0"/>
    <xf numFmtId="0" fontId="13" fillId="0" borderId="0" applyNumberFormat="0" applyFill="0" applyBorder="0" applyAlignment="0" applyProtection="0"/>
    <xf numFmtId="0" fontId="22" fillId="0" borderId="0" applyNumberFormat="0" applyFill="0" applyBorder="0" applyAlignment="0" applyProtection="0"/>
    <xf numFmtId="0" fontId="12" fillId="4" borderId="9" applyNumberFormat="0" applyFont="0" applyAlignment="0" applyProtection="0"/>
    <xf numFmtId="0" fontId="3" fillId="0" borderId="0"/>
    <xf numFmtId="0" fontId="12" fillId="0" borderId="0"/>
    <xf numFmtId="0" fontId="3" fillId="0" borderId="0"/>
    <xf numFmtId="0" fontId="29" fillId="0" borderId="0" applyNumberFormat="0" applyFill="0" applyBorder="0" applyAlignment="0" applyProtection="0">
      <alignment vertical="top"/>
      <protection locked="0"/>
    </xf>
    <xf numFmtId="0" fontId="30" fillId="0" borderId="0"/>
    <xf numFmtId="0" fontId="2" fillId="0" borderId="0"/>
    <xf numFmtId="0" fontId="1" fillId="0" borderId="0"/>
  </cellStyleXfs>
  <cellXfs count="1069">
    <xf numFmtId="0" fontId="0" fillId="0" borderId="0" xfId="0"/>
    <xf numFmtId="0" fontId="34" fillId="0" borderId="0" xfId="0" applyFont="1" applyFill="1"/>
    <xf numFmtId="0" fontId="34" fillId="0" borderId="24" xfId="37" applyFont="1" applyFill="1" applyBorder="1" applyAlignment="1" applyProtection="1">
      <alignment horizontal="center" vertical="center"/>
    </xf>
    <xf numFmtId="0" fontId="35" fillId="0" borderId="0" xfId="37" applyFont="1" applyFill="1" applyBorder="1" applyAlignment="1" applyProtection="1">
      <alignment horizontal="center" vertical="center"/>
    </xf>
    <xf numFmtId="0" fontId="34" fillId="0" borderId="13" xfId="0" applyFont="1" applyFill="1" applyBorder="1" applyAlignment="1">
      <alignment horizontal="center" vertical="center" wrapText="1"/>
    </xf>
    <xf numFmtId="0" fontId="34" fillId="0" borderId="11" xfId="0" applyFont="1" applyFill="1" applyBorder="1" applyAlignment="1">
      <alignment horizontal="center" vertical="center" wrapText="1"/>
    </xf>
    <xf numFmtId="0" fontId="35" fillId="0" borderId="0" xfId="0" applyFont="1" applyFill="1" applyBorder="1" applyAlignment="1">
      <alignment wrapText="1"/>
    </xf>
    <xf numFmtId="0" fontId="34" fillId="0" borderId="0" xfId="0" applyFont="1" applyFill="1" applyBorder="1" applyAlignment="1">
      <alignment wrapText="1"/>
    </xf>
    <xf numFmtId="0" fontId="34" fillId="0" borderId="0" xfId="0" applyFont="1" applyFill="1" applyAlignment="1">
      <alignment horizontal="left" indent="1"/>
    </xf>
    <xf numFmtId="0" fontId="34" fillId="0" borderId="0" xfId="0" applyFont="1" applyFill="1" applyBorder="1"/>
    <xf numFmtId="0" fontId="34" fillId="0" borderId="0" xfId="0" applyFont="1" applyFill="1" applyAlignment="1">
      <alignment wrapText="1"/>
    </xf>
    <xf numFmtId="2" fontId="34" fillId="0" borderId="15" xfId="0" applyNumberFormat="1" applyFont="1" applyFill="1" applyBorder="1" applyAlignment="1">
      <alignment horizontal="right" wrapText="1"/>
    </xf>
    <xf numFmtId="0" fontId="34" fillId="0" borderId="0" xfId="0" applyFont="1" applyFill="1" applyBorder="1" applyAlignment="1">
      <alignment horizontal="center" vertical="center" wrapText="1"/>
    </xf>
    <xf numFmtId="0" fontId="31" fillId="0" borderId="0" xfId="0" applyFont="1" applyFill="1" applyBorder="1" applyAlignment="1">
      <alignment horizontal="left" vertical="center"/>
    </xf>
    <xf numFmtId="0" fontId="35" fillId="0" borderId="0" xfId="0" applyFont="1" applyFill="1" applyBorder="1" applyAlignment="1">
      <alignment horizontal="left" vertical="center"/>
    </xf>
    <xf numFmtId="0" fontId="35" fillId="0" borderId="0" xfId="0" applyFont="1" applyFill="1" applyBorder="1" applyAlignment="1">
      <alignment horizontal="left" vertical="center" wrapText="1" indent="6"/>
    </xf>
    <xf numFmtId="0" fontId="31" fillId="0" borderId="0" xfId="0" applyFont="1" applyFill="1" applyBorder="1" applyAlignment="1">
      <alignment vertical="center"/>
    </xf>
    <xf numFmtId="0" fontId="35" fillId="0" borderId="0" xfId="0" applyFont="1" applyFill="1" applyBorder="1" applyAlignment="1">
      <alignment vertical="center"/>
    </xf>
    <xf numFmtId="0" fontId="34" fillId="0" borderId="0" xfId="0" applyFont="1" applyFill="1" applyBorder="1" applyAlignment="1">
      <alignment vertical="top" wrapText="1"/>
    </xf>
    <xf numFmtId="0" fontId="34" fillId="0" borderId="24" xfId="118" applyFont="1" applyFill="1" applyBorder="1" applyAlignment="1" applyProtection="1">
      <alignment horizontal="center" vertical="center"/>
    </xf>
    <xf numFmtId="0" fontId="34" fillId="0" borderId="0" xfId="0" applyFont="1" applyFill="1" applyBorder="1" applyAlignment="1">
      <alignment vertical="top" wrapText="1"/>
    </xf>
    <xf numFmtId="0" fontId="35" fillId="0" borderId="0" xfId="0" applyFont="1" applyFill="1" applyBorder="1" applyAlignment="1">
      <alignment vertical="top" wrapText="1"/>
    </xf>
    <xf numFmtId="0" fontId="35" fillId="0" borderId="23" xfId="0" applyFont="1" applyFill="1" applyBorder="1" applyAlignment="1">
      <alignment horizontal="left" vertical="center" wrapText="1" indent="6"/>
    </xf>
    <xf numFmtId="0" fontId="34" fillId="0" borderId="15" xfId="0" applyFont="1" applyFill="1" applyBorder="1" applyAlignment="1">
      <alignment horizontal="right" wrapText="1"/>
    </xf>
    <xf numFmtId="0" fontId="34" fillId="0" borderId="0" xfId="0" applyFont="1" applyFill="1" applyBorder="1" applyAlignment="1">
      <alignment horizontal="right" wrapText="1"/>
    </xf>
    <xf numFmtId="0" fontId="34" fillId="0" borderId="0" xfId="0" applyFont="1" applyFill="1" applyBorder="1" applyAlignment="1"/>
    <xf numFmtId="1" fontId="34" fillId="0" borderId="15" xfId="0" applyNumberFormat="1" applyFont="1" applyFill="1" applyBorder="1" applyAlignment="1">
      <alignment horizontal="right" wrapText="1"/>
    </xf>
    <xf numFmtId="0" fontId="34" fillId="0" borderId="0" xfId="0" applyFont="1" applyFill="1" applyAlignment="1">
      <alignment horizontal="right" wrapText="1"/>
    </xf>
    <xf numFmtId="0" fontId="34" fillId="0" borderId="0" xfId="0" applyFont="1" applyBorder="1"/>
    <xf numFmtId="0" fontId="35" fillId="0" borderId="0" xfId="0" applyFont="1" applyFill="1" applyBorder="1" applyAlignment="1">
      <alignment horizontal="left" vertical="center" wrapText="1" indent="12"/>
    </xf>
    <xf numFmtId="0" fontId="35" fillId="0" borderId="0" xfId="0" applyNumberFormat="1" applyFont="1" applyFill="1" applyBorder="1" applyAlignment="1">
      <alignment vertical="center"/>
    </xf>
    <xf numFmtId="0" fontId="35" fillId="0" borderId="0" xfId="0" applyNumberFormat="1" applyFont="1" applyFill="1" applyBorder="1" applyAlignment="1">
      <alignment horizontal="left" vertical="center" wrapText="1" indent="6"/>
    </xf>
    <xf numFmtId="0" fontId="35" fillId="0" borderId="23" xfId="0" applyNumberFormat="1" applyFont="1" applyFill="1" applyBorder="1" applyAlignment="1">
      <alignment horizontal="left" vertical="center" wrapText="1" indent="6"/>
    </xf>
    <xf numFmtId="0" fontId="34" fillId="0" borderId="0" xfId="0" applyFont="1" applyFill="1" applyBorder="1" applyAlignment="1">
      <alignment horizontal="left" vertical="top" wrapText="1"/>
    </xf>
    <xf numFmtId="0" fontId="34" fillId="0" borderId="0" xfId="0" applyFont="1" applyFill="1" applyBorder="1" applyAlignment="1">
      <alignment horizontal="left" wrapText="1"/>
    </xf>
    <xf numFmtId="0" fontId="34" fillId="0" borderId="0" xfId="0" applyFont="1" applyFill="1" applyBorder="1"/>
    <xf numFmtId="0" fontId="35" fillId="0" borderId="0" xfId="0" applyFont="1" applyFill="1" applyBorder="1" applyAlignment="1">
      <alignment horizontal="justify" vertical="center" wrapText="1"/>
    </xf>
    <xf numFmtId="0" fontId="35" fillId="0" borderId="0" xfId="0" applyFont="1" applyFill="1" applyAlignment="1">
      <alignment horizontal="justify" vertical="justify" wrapText="1"/>
    </xf>
    <xf numFmtId="0" fontId="34" fillId="0" borderId="0" xfId="0" applyFont="1" applyFill="1" applyBorder="1" applyAlignment="1">
      <alignment horizontal="left" vertical="top" wrapText="1"/>
    </xf>
    <xf numFmtId="0" fontId="34" fillId="0" borderId="0" xfId="0" applyFont="1" applyFill="1" applyBorder="1" applyAlignment="1">
      <alignment horizontal="left"/>
    </xf>
    <xf numFmtId="0" fontId="31" fillId="0" borderId="0" xfId="0" applyFont="1" applyFill="1" applyBorder="1" applyAlignment="1">
      <alignment horizontal="left"/>
    </xf>
    <xf numFmtId="0" fontId="31" fillId="0" borderId="0" xfId="91" applyFont="1" applyFill="1" applyBorder="1" applyAlignment="1">
      <alignment vertical="center"/>
    </xf>
    <xf numFmtId="0" fontId="34" fillId="0" borderId="0" xfId="91" applyFont="1" applyFill="1"/>
    <xf numFmtId="0" fontId="34" fillId="0" borderId="0" xfId="91" applyFont="1" applyFill="1" applyBorder="1"/>
    <xf numFmtId="0" fontId="35" fillId="0" borderId="0" xfId="91" applyFont="1" applyFill="1" applyBorder="1" applyAlignment="1">
      <alignment vertical="center" wrapText="1"/>
    </xf>
    <xf numFmtId="0" fontId="35" fillId="0" borderId="0" xfId="91" applyFont="1" applyFill="1" applyBorder="1" applyAlignment="1">
      <alignment horizontal="justify" vertical="center" wrapText="1"/>
    </xf>
    <xf numFmtId="0" fontId="35" fillId="0" borderId="23" xfId="91" applyFont="1" applyFill="1" applyBorder="1" applyAlignment="1">
      <alignment horizontal="justify" vertical="center" wrapText="1"/>
    </xf>
    <xf numFmtId="0" fontId="34" fillId="0" borderId="23" xfId="91" applyFont="1" applyFill="1" applyBorder="1" applyAlignment="1">
      <alignment horizontal="center" vertical="center" wrapText="1"/>
    </xf>
    <xf numFmtId="0" fontId="34" fillId="0" borderId="0" xfId="91" applyFont="1" applyFill="1" applyBorder="1" applyAlignment="1">
      <alignment wrapText="1"/>
    </xf>
    <xf numFmtId="0" fontId="31" fillId="0" borderId="0" xfId="0" applyFont="1" applyFill="1" applyBorder="1" applyAlignment="1">
      <alignment horizontal="left" vertical="center"/>
    </xf>
    <xf numFmtId="0" fontId="35" fillId="0" borderId="0" xfId="0" applyFont="1" applyFill="1" applyBorder="1" applyAlignment="1">
      <alignment horizontal="left" vertical="center" indent="6"/>
    </xf>
    <xf numFmtId="0" fontId="43" fillId="0" borderId="0" xfId="0" applyFont="1" applyBorder="1" applyAlignment="1">
      <alignment horizontal="center" vertical="center" wrapText="1"/>
    </xf>
    <xf numFmtId="0" fontId="35" fillId="0" borderId="0" xfId="0" applyFont="1" applyFill="1" applyBorder="1" applyAlignment="1">
      <alignment horizontal="justify" vertical="center" wrapText="1"/>
    </xf>
    <xf numFmtId="0" fontId="34" fillId="0" borderId="15" xfId="0" applyFont="1" applyFill="1" applyBorder="1" applyAlignment="1">
      <alignment horizontal="center" vertical="center" wrapText="1"/>
    </xf>
    <xf numFmtId="0" fontId="34" fillId="0" borderId="0" xfId="37" applyFont="1" applyAlignment="1" applyProtection="1">
      <alignment horizontal="left"/>
    </xf>
    <xf numFmtId="0" fontId="35" fillId="0" borderId="0" xfId="0" applyFont="1" applyBorder="1" applyAlignment="1">
      <alignment horizontal="left"/>
    </xf>
    <xf numFmtId="0" fontId="34" fillId="0" borderId="0" xfId="37" quotePrefix="1" applyFont="1" applyAlignment="1" applyProtection="1">
      <alignment horizontal="left"/>
    </xf>
    <xf numFmtId="0" fontId="35" fillId="0" borderId="23" xfId="0" applyFont="1" applyFill="1" applyBorder="1" applyAlignment="1">
      <alignment horizontal="justify" vertical="center" wrapText="1"/>
    </xf>
    <xf numFmtId="0" fontId="34" fillId="0" borderId="19" xfId="0" applyFont="1" applyFill="1" applyBorder="1" applyAlignment="1">
      <alignment horizontal="center" vertical="center" wrapText="1"/>
    </xf>
    <xf numFmtId="0" fontId="31" fillId="0" borderId="0" xfId="0" applyNumberFormat="1" applyFont="1" applyFill="1" applyBorder="1" applyAlignment="1">
      <alignment horizontal="left"/>
    </xf>
    <xf numFmtId="1" fontId="31" fillId="0" borderId="0" xfId="119" applyNumberFormat="1" applyFont="1" applyFill="1" applyBorder="1" applyAlignment="1">
      <alignment horizontal="right" wrapText="1"/>
    </xf>
    <xf numFmtId="2" fontId="31" fillId="0" borderId="0" xfId="119" applyNumberFormat="1" applyFont="1" applyFill="1" applyBorder="1" applyAlignment="1">
      <alignment horizontal="right" wrapText="1"/>
    </xf>
    <xf numFmtId="0" fontId="34" fillId="0" borderId="0" xfId="0" applyFont="1" applyFill="1" applyBorder="1" applyAlignment="1"/>
    <xf numFmtId="0" fontId="34" fillId="0" borderId="11" xfId="0" applyFont="1" applyFill="1" applyBorder="1" applyAlignment="1">
      <alignment horizontal="center" vertical="center" wrapText="1"/>
    </xf>
    <xf numFmtId="0" fontId="34" fillId="0" borderId="10" xfId="0" applyFont="1" applyFill="1" applyBorder="1" applyAlignment="1">
      <alignment horizontal="center" vertical="center" wrapText="1"/>
    </xf>
    <xf numFmtId="0" fontId="34" fillId="0" borderId="12" xfId="0" applyFont="1" applyFill="1" applyBorder="1" applyAlignment="1">
      <alignment horizontal="center" vertical="center" wrapText="1"/>
    </xf>
    <xf numFmtId="0" fontId="34" fillId="0" borderId="0" xfId="0" applyFont="1" applyFill="1" applyBorder="1" applyAlignment="1">
      <alignment horizontal="center" vertical="center" wrapText="1"/>
    </xf>
    <xf numFmtId="0" fontId="34" fillId="0" borderId="16" xfId="0" applyFont="1" applyFill="1" applyBorder="1" applyAlignment="1">
      <alignment horizontal="center" vertical="center" wrapText="1"/>
    </xf>
    <xf numFmtId="0" fontId="34" fillId="0" borderId="0" xfId="0" applyFont="1" applyFill="1" applyBorder="1" applyAlignment="1"/>
    <xf numFmtId="0" fontId="34" fillId="0" borderId="11" xfId="0" applyFont="1" applyFill="1" applyBorder="1" applyAlignment="1">
      <alignment horizontal="center" vertical="center" wrapText="1"/>
    </xf>
    <xf numFmtId="0" fontId="34" fillId="0" borderId="10" xfId="0" applyFont="1" applyFill="1" applyBorder="1" applyAlignment="1">
      <alignment horizontal="center" vertical="center" wrapText="1"/>
    </xf>
    <xf numFmtId="0" fontId="34" fillId="0" borderId="12" xfId="0" applyFont="1" applyFill="1" applyBorder="1" applyAlignment="1">
      <alignment horizontal="center" vertical="center" wrapText="1"/>
    </xf>
    <xf numFmtId="0" fontId="34" fillId="0" borderId="14" xfId="0" applyFont="1" applyFill="1" applyBorder="1" applyAlignment="1">
      <alignment horizontal="center" vertical="center" wrapText="1"/>
    </xf>
    <xf numFmtId="0" fontId="34" fillId="0" borderId="15" xfId="0" applyFont="1" applyFill="1" applyBorder="1" applyAlignment="1">
      <alignment horizontal="center" vertical="center" wrapText="1"/>
    </xf>
    <xf numFmtId="0" fontId="34" fillId="0" borderId="0" xfId="51" applyFont="1" applyAlignment="1">
      <alignment horizontal="left"/>
    </xf>
    <xf numFmtId="0" fontId="34" fillId="0" borderId="0" xfId="37" applyFont="1" applyFill="1" applyAlignment="1" applyProtection="1">
      <alignment horizontal="left"/>
    </xf>
    <xf numFmtId="0" fontId="35" fillId="0" borderId="0" xfId="0" applyFont="1" applyFill="1" applyBorder="1" applyAlignment="1">
      <alignment horizontal="left"/>
    </xf>
    <xf numFmtId="0" fontId="34" fillId="0" borderId="0" xfId="51" applyFont="1" applyFill="1" applyAlignment="1">
      <alignment horizontal="left"/>
    </xf>
    <xf numFmtId="0" fontId="35" fillId="0" borderId="0" xfId="37" applyFont="1" applyAlignment="1" applyProtection="1">
      <alignment horizontal="left"/>
    </xf>
    <xf numFmtId="0" fontId="34" fillId="0" borderId="0" xfId="37" applyNumberFormat="1" applyFont="1" applyAlignment="1" applyProtection="1">
      <alignment horizontal="left"/>
    </xf>
    <xf numFmtId="0" fontId="34" fillId="0" borderId="0" xfId="0" applyFont="1" applyAlignment="1">
      <alignment horizontal="left"/>
    </xf>
    <xf numFmtId="0" fontId="34" fillId="0" borderId="0" xfId="0" applyFont="1" applyBorder="1" applyAlignment="1">
      <alignment horizontal="left"/>
    </xf>
    <xf numFmtId="0" fontId="34" fillId="0" borderId="0" xfId="37" applyFont="1" applyFill="1" applyBorder="1" applyAlignment="1" applyProtection="1">
      <alignment horizontal="left"/>
    </xf>
    <xf numFmtId="0" fontId="61" fillId="0" borderId="0" xfId="0" applyFont="1" applyFill="1"/>
    <xf numFmtId="0" fontId="61" fillId="0" borderId="0" xfId="0" applyFont="1" applyFill="1" applyBorder="1"/>
    <xf numFmtId="0" fontId="61" fillId="0" borderId="0" xfId="0" applyFont="1" applyFill="1" applyBorder="1" applyAlignment="1">
      <alignment horizontal="left" vertical="center" indent="6"/>
    </xf>
    <xf numFmtId="0" fontId="61" fillId="0" borderId="0" xfId="0" applyFont="1" applyFill="1" applyBorder="1" applyAlignment="1">
      <alignment vertical="center" wrapText="1"/>
    </xf>
    <xf numFmtId="0" fontId="61" fillId="0" borderId="24" xfId="37" applyFont="1" applyFill="1" applyBorder="1" applyAlignment="1" applyProtection="1">
      <alignment horizontal="center" vertical="center"/>
    </xf>
    <xf numFmtId="0" fontId="63" fillId="0" borderId="19" xfId="0" applyFont="1" applyFill="1" applyBorder="1" applyAlignment="1">
      <alignment wrapText="1"/>
    </xf>
    <xf numFmtId="0" fontId="61" fillId="0" borderId="19" xfId="0" applyFont="1" applyFill="1" applyBorder="1" applyAlignment="1">
      <alignment wrapText="1"/>
    </xf>
    <xf numFmtId="0" fontId="34" fillId="0" borderId="17" xfId="0" applyNumberFormat="1" applyFont="1" applyFill="1" applyBorder="1" applyAlignment="1">
      <alignment wrapText="1"/>
    </xf>
    <xf numFmtId="170" fontId="34" fillId="0" borderId="17" xfId="0" applyNumberFormat="1" applyFont="1" applyFill="1" applyBorder="1" applyAlignment="1">
      <alignment wrapText="1"/>
    </xf>
    <xf numFmtId="0" fontId="34" fillId="0" borderId="15" xfId="0" applyFont="1" applyFill="1" applyBorder="1" applyAlignment="1">
      <alignment wrapText="1"/>
    </xf>
    <xf numFmtId="1" fontId="34" fillId="0" borderId="15" xfId="0" applyNumberFormat="1" applyFont="1" applyFill="1" applyBorder="1" applyAlignment="1">
      <alignment wrapText="1"/>
    </xf>
    <xf numFmtId="170" fontId="31" fillId="0" borderId="18" xfId="0" applyNumberFormat="1" applyFont="1" applyFill="1" applyBorder="1" applyAlignment="1">
      <alignment wrapText="1"/>
    </xf>
    <xf numFmtId="170" fontId="34" fillId="0" borderId="22" xfId="91" applyNumberFormat="1" applyFont="1" applyFill="1" applyBorder="1" applyAlignment="1">
      <alignment horizontal="left" wrapText="1"/>
    </xf>
    <xf numFmtId="170" fontId="34" fillId="0" borderId="0" xfId="91" applyNumberFormat="1" applyFont="1" applyFill="1" applyBorder="1" applyAlignment="1">
      <alignment horizontal="left" wrapText="1"/>
    </xf>
    <xf numFmtId="0" fontId="34" fillId="0" borderId="0" xfId="91" applyFont="1" applyFill="1" applyBorder="1" applyAlignment="1">
      <alignment horizontal="left" wrapText="1"/>
    </xf>
    <xf numFmtId="170" fontId="34" fillId="0" borderId="0" xfId="91" applyNumberFormat="1" applyFont="1" applyFill="1" applyBorder="1" applyAlignment="1">
      <alignment horizontal="left"/>
    </xf>
    <xf numFmtId="0" fontId="34" fillId="0" borderId="26" xfId="91" applyFont="1" applyFill="1" applyBorder="1" applyAlignment="1">
      <alignment horizontal="center" vertical="center" wrapText="1"/>
    </xf>
    <xf numFmtId="0" fontId="34" fillId="0" borderId="20" xfId="91" applyFont="1" applyFill="1" applyBorder="1" applyAlignment="1">
      <alignment horizontal="center" vertical="center" wrapText="1"/>
    </xf>
    <xf numFmtId="0" fontId="34" fillId="0" borderId="0" xfId="91" applyFont="1" applyFill="1" applyBorder="1" applyAlignment="1">
      <alignment horizontal="center" vertical="center"/>
    </xf>
    <xf numFmtId="0" fontId="34" fillId="0" borderId="13" xfId="91" applyFont="1" applyFill="1" applyBorder="1" applyAlignment="1">
      <alignment horizontal="center" vertical="center"/>
    </xf>
    <xf numFmtId="0" fontId="34" fillId="0" borderId="19" xfId="91" applyFont="1" applyFill="1" applyBorder="1" applyAlignment="1">
      <alignment horizontal="center" wrapText="1"/>
    </xf>
    <xf numFmtId="0" fontId="34" fillId="0" borderId="0" xfId="0" applyFont="1" applyFill="1" applyBorder="1" applyAlignment="1">
      <alignment horizontal="center" vertical="center" wrapText="1"/>
    </xf>
    <xf numFmtId="0" fontId="34" fillId="0" borderId="0" xfId="0" applyFont="1" applyFill="1" applyBorder="1" applyAlignment="1">
      <alignment horizontal="center" vertical="center"/>
    </xf>
    <xf numFmtId="0" fontId="34" fillId="0" borderId="0" xfId="0" applyFont="1" applyFill="1" applyBorder="1" applyAlignment="1"/>
    <xf numFmtId="0" fontId="34" fillId="0" borderId="16" xfId="0" applyFont="1" applyFill="1" applyBorder="1" applyAlignment="1">
      <alignment horizontal="center" vertical="center" wrapText="1"/>
    </xf>
    <xf numFmtId="0" fontId="34" fillId="0" borderId="11" xfId="0" applyFont="1" applyFill="1" applyBorder="1" applyAlignment="1">
      <alignment horizontal="center" vertical="center" wrapText="1"/>
    </xf>
    <xf numFmtId="0" fontId="34" fillId="0" borderId="10" xfId="0" applyFont="1" applyFill="1" applyBorder="1" applyAlignment="1">
      <alignment horizontal="center" vertical="center" wrapText="1"/>
    </xf>
    <xf numFmtId="170" fontId="34" fillId="0" borderId="18" xfId="0" applyNumberFormat="1" applyFont="1" applyFill="1" applyBorder="1" applyAlignment="1">
      <alignment horizontal="left"/>
    </xf>
    <xf numFmtId="170" fontId="34" fillId="0" borderId="17" xfId="0" applyNumberFormat="1" applyFont="1" applyFill="1" applyBorder="1" applyAlignment="1">
      <alignment horizontal="left"/>
    </xf>
    <xf numFmtId="0" fontId="61" fillId="0" borderId="0" xfId="91" applyFont="1" applyFill="1" applyBorder="1" applyAlignment="1">
      <alignment horizontal="left" vertical="center" indent="6"/>
    </xf>
    <xf numFmtId="0" fontId="61" fillId="0" borderId="19" xfId="91" applyFont="1" applyFill="1" applyBorder="1" applyAlignment="1">
      <alignment wrapText="1"/>
    </xf>
    <xf numFmtId="0" fontId="61" fillId="0" borderId="19" xfId="91" applyFont="1" applyFill="1" applyBorder="1" applyAlignment="1"/>
    <xf numFmtId="0" fontId="34" fillId="0" borderId="15" xfId="91" applyFont="1" applyFill="1" applyBorder="1" applyAlignment="1">
      <alignment horizontal="center" wrapText="1"/>
    </xf>
    <xf numFmtId="0" fontId="34" fillId="0" borderId="14" xfId="91" applyFont="1" applyFill="1" applyBorder="1" applyAlignment="1">
      <alignment horizontal="center" wrapText="1"/>
    </xf>
    <xf numFmtId="0" fontId="60" fillId="0" borderId="15" xfId="0" applyFont="1" applyFill="1" applyBorder="1" applyAlignment="1">
      <alignment horizontal="center" vertical="center" wrapText="1"/>
    </xf>
    <xf numFmtId="0" fontId="61" fillId="0" borderId="0" xfId="0" applyFont="1" applyFill="1" applyBorder="1" applyAlignment="1">
      <alignment horizontal="center" vertical="center" wrapText="1"/>
    </xf>
    <xf numFmtId="0" fontId="31" fillId="0" borderId="0" xfId="0" applyFont="1" applyFill="1" applyAlignment="1"/>
    <xf numFmtId="0" fontId="35" fillId="0" borderId="0" xfId="0" applyFont="1" applyFill="1" applyAlignment="1"/>
    <xf numFmtId="0" fontId="35" fillId="0" borderId="0" xfId="0" applyFont="1" applyFill="1" applyAlignment="1">
      <alignment horizontal="left"/>
    </xf>
    <xf numFmtId="170" fontId="34" fillId="0" borderId="22" xfId="0" applyNumberFormat="1" applyFont="1" applyFill="1" applyBorder="1" applyAlignment="1">
      <alignment horizontal="left" wrapText="1"/>
    </xf>
    <xf numFmtId="0" fontId="34" fillId="0" borderId="0" xfId="0" applyNumberFormat="1" applyFont="1" applyFill="1" applyBorder="1" applyAlignment="1">
      <alignment horizontal="left" wrapText="1"/>
    </xf>
    <xf numFmtId="170" fontId="34" fillId="0" borderId="0" xfId="0" applyNumberFormat="1" applyFont="1" applyFill="1" applyBorder="1" applyAlignment="1">
      <alignment horizontal="left" wrapText="1"/>
    </xf>
    <xf numFmtId="170" fontId="34" fillId="0" borderId="0" xfId="0" applyNumberFormat="1" applyFont="1" applyFill="1" applyBorder="1" applyAlignment="1">
      <alignment horizontal="left" wrapText="1" indent="1"/>
    </xf>
    <xf numFmtId="1" fontId="34" fillId="0" borderId="0" xfId="0" applyNumberFormat="1" applyFont="1" applyFill="1"/>
    <xf numFmtId="0" fontId="61" fillId="0" borderId="0" xfId="0" applyFont="1" applyFill="1" applyAlignment="1">
      <alignment horizontal="left" indent="6"/>
    </xf>
    <xf numFmtId="0" fontId="34" fillId="0" borderId="19" xfId="0" applyFont="1" applyFill="1" applyBorder="1" applyAlignment="1">
      <alignment wrapText="1"/>
    </xf>
    <xf numFmtId="0" fontId="61" fillId="0" borderId="16" xfId="0" applyFont="1" applyFill="1" applyBorder="1" applyAlignment="1">
      <alignment wrapText="1"/>
    </xf>
    <xf numFmtId="0" fontId="61" fillId="0" borderId="19" xfId="0" applyFont="1" applyFill="1" applyBorder="1" applyAlignment="1">
      <alignment horizontal="left" wrapText="1" indent="1"/>
    </xf>
    <xf numFmtId="0" fontId="35" fillId="0" borderId="0" xfId="0" applyFont="1" applyFill="1" applyBorder="1" applyAlignment="1">
      <alignment horizontal="left" indent="6"/>
    </xf>
    <xf numFmtId="0" fontId="35" fillId="0" borderId="0" xfId="0" applyFont="1" applyFill="1" applyBorder="1" applyAlignment="1"/>
    <xf numFmtId="0" fontId="35" fillId="0" borderId="23" xfId="0" applyFont="1" applyFill="1" applyBorder="1" applyAlignment="1">
      <alignment horizontal="left"/>
    </xf>
    <xf numFmtId="0" fontId="34" fillId="0" borderId="0" xfId="0" applyFont="1" applyFill="1" applyAlignment="1">
      <alignment horizontal="center" wrapText="1"/>
    </xf>
    <xf numFmtId="170" fontId="31" fillId="0" borderId="17" xfId="0" applyNumberFormat="1" applyFont="1" applyFill="1" applyBorder="1" applyAlignment="1">
      <alignment wrapText="1"/>
    </xf>
    <xf numFmtId="165" fontId="34" fillId="0" borderId="0" xfId="0" applyNumberFormat="1" applyFont="1" applyFill="1"/>
    <xf numFmtId="0" fontId="34" fillId="0" borderId="0" xfId="0" applyFont="1" applyFill="1" applyAlignment="1">
      <alignment horizontal="center"/>
    </xf>
    <xf numFmtId="0" fontId="34" fillId="0" borderId="17" xfId="0" applyFont="1" applyFill="1" applyBorder="1" applyAlignment="1">
      <alignment wrapText="1"/>
    </xf>
    <xf numFmtId="170" fontId="31" fillId="0" borderId="0" xfId="0" applyNumberFormat="1" applyFont="1" applyFill="1" applyBorder="1" applyAlignment="1">
      <alignment wrapText="1"/>
    </xf>
    <xf numFmtId="170" fontId="34" fillId="0" borderId="0" xfId="0" applyNumberFormat="1" applyFont="1" applyFill="1" applyBorder="1" applyAlignment="1">
      <alignment wrapText="1"/>
    </xf>
    <xf numFmtId="0" fontId="61" fillId="0" borderId="0" xfId="0" applyFont="1" applyFill="1" applyBorder="1" applyAlignment="1">
      <alignment horizontal="left" indent="6"/>
    </xf>
    <xf numFmtId="0" fontId="31" fillId="0" borderId="0" xfId="0" applyFont="1" applyFill="1" applyBorder="1" applyAlignment="1">
      <alignment horizontal="justify" wrapText="1"/>
    </xf>
    <xf numFmtId="0" fontId="35" fillId="0" borderId="0" xfId="0" applyFont="1" applyFill="1" applyBorder="1" applyAlignment="1">
      <alignment horizontal="justify" wrapText="1"/>
    </xf>
    <xf numFmtId="0" fontId="35" fillId="0" borderId="23" xfId="0" applyFont="1" applyFill="1" applyBorder="1" applyAlignment="1">
      <alignment horizontal="justify" wrapText="1"/>
    </xf>
    <xf numFmtId="0" fontId="31" fillId="0" borderId="18" xfId="0" applyFont="1" applyFill="1" applyBorder="1" applyAlignment="1">
      <alignment vertical="top" wrapText="1"/>
    </xf>
    <xf numFmtId="0" fontId="31" fillId="0" borderId="0" xfId="0" applyFont="1" applyFill="1" applyBorder="1"/>
    <xf numFmtId="0" fontId="31" fillId="0" borderId="17" xfId="0" applyNumberFormat="1" applyFont="1" applyFill="1" applyBorder="1" applyAlignment="1">
      <alignment wrapText="1"/>
    </xf>
    <xf numFmtId="170" fontId="31" fillId="0" borderId="17" xfId="0" applyNumberFormat="1" applyFont="1" applyFill="1" applyBorder="1" applyAlignment="1">
      <alignment horizontal="left" wrapText="1" indent="1"/>
    </xf>
    <xf numFmtId="2" fontId="31" fillId="0" borderId="15" xfId="115" applyNumberFormat="1" applyFont="1" applyFill="1" applyBorder="1" applyAlignment="1">
      <alignment horizontal="right"/>
    </xf>
    <xf numFmtId="0" fontId="35" fillId="0" borderId="0" xfId="0" applyFont="1" applyFill="1" applyBorder="1"/>
    <xf numFmtId="170" fontId="34" fillId="0" borderId="17" xfId="0" applyNumberFormat="1" applyFont="1" applyFill="1" applyBorder="1" applyAlignment="1">
      <alignment horizontal="left" wrapText="1" indent="1"/>
    </xf>
    <xf numFmtId="2" fontId="31" fillId="0" borderId="19" xfId="115" applyNumberFormat="1" applyFont="1" applyFill="1" applyBorder="1" applyAlignment="1">
      <alignment horizontal="right"/>
    </xf>
    <xf numFmtId="0" fontId="34" fillId="0" borderId="17" xfId="0" applyFont="1" applyFill="1" applyBorder="1" applyAlignment="1">
      <alignment horizontal="left" wrapText="1" indent="1"/>
    </xf>
    <xf numFmtId="170" fontId="34" fillId="0" borderId="17" xfId="0" applyNumberFormat="1" applyFont="1" applyFill="1" applyBorder="1" applyAlignment="1">
      <alignment horizontal="left" wrapText="1" indent="2"/>
    </xf>
    <xf numFmtId="0" fontId="37" fillId="0" borderId="0" xfId="0" applyFont="1" applyFill="1" applyBorder="1"/>
    <xf numFmtId="0" fontId="34" fillId="0" borderId="0" xfId="0" applyFont="1" applyFill="1" applyBorder="1" applyAlignment="1">
      <alignment horizontal="right" vertical="top" wrapText="1"/>
    </xf>
    <xf numFmtId="0" fontId="34" fillId="0" borderId="0" xfId="0" applyFont="1" applyFill="1" applyAlignment="1">
      <alignment vertical="center" wrapText="1"/>
    </xf>
    <xf numFmtId="0" fontId="35" fillId="0" borderId="0" xfId="0" applyFont="1" applyFill="1" applyAlignment="1">
      <alignment wrapText="1"/>
    </xf>
    <xf numFmtId="0" fontId="61" fillId="0" borderId="17" xfId="0" applyFont="1" applyFill="1" applyBorder="1" applyAlignment="1">
      <alignment vertical="top" wrapText="1"/>
    </xf>
    <xf numFmtId="0" fontId="61" fillId="0" borderId="17" xfId="0" applyFont="1" applyFill="1" applyBorder="1" applyAlignment="1">
      <alignment wrapText="1"/>
    </xf>
    <xf numFmtId="0" fontId="61" fillId="0" borderId="17" xfId="0" applyFont="1" applyFill="1" applyBorder="1" applyAlignment="1">
      <alignment horizontal="left" wrapText="1" indent="1"/>
    </xf>
    <xf numFmtId="0" fontId="63" fillId="0" borderId="17" xfId="0" applyFont="1" applyFill="1" applyBorder="1" applyAlignment="1">
      <alignment wrapText="1"/>
    </xf>
    <xf numFmtId="0" fontId="34" fillId="0" borderId="17" xfId="0" applyNumberFormat="1" applyFont="1" applyFill="1" applyBorder="1" applyAlignment="1">
      <alignment horizontal="left" wrapText="1" indent="1"/>
    </xf>
    <xf numFmtId="0" fontId="61" fillId="0" borderId="17" xfId="0" applyNumberFormat="1" applyFont="1" applyFill="1" applyBorder="1" applyAlignment="1">
      <alignment wrapText="1"/>
    </xf>
    <xf numFmtId="0" fontId="61" fillId="0" borderId="17" xfId="0" applyNumberFormat="1" applyFont="1" applyFill="1" applyBorder="1" applyAlignment="1">
      <alignment horizontal="left" wrapText="1" indent="1"/>
    </xf>
    <xf numFmtId="0" fontId="61" fillId="0" borderId="17" xfId="0" applyNumberFormat="1" applyFont="1" applyFill="1" applyBorder="1" applyAlignment="1">
      <alignment horizontal="left" wrapText="1" indent="2"/>
    </xf>
    <xf numFmtId="0" fontId="61" fillId="0" borderId="0" xfId="0" applyFont="1" applyFill="1" applyBorder="1" applyAlignment="1">
      <alignment wrapText="1"/>
    </xf>
    <xf numFmtId="0" fontId="34" fillId="0" borderId="15" xfId="0" applyFont="1" applyFill="1" applyBorder="1"/>
    <xf numFmtId="0" fontId="34" fillId="0" borderId="19" xfId="0" applyFont="1" applyFill="1" applyBorder="1"/>
    <xf numFmtId="0" fontId="31" fillId="0" borderId="18" xfId="0" applyFont="1" applyFill="1" applyBorder="1" applyAlignment="1">
      <alignment wrapText="1"/>
    </xf>
    <xf numFmtId="0" fontId="31" fillId="0" borderId="0" xfId="0" applyFont="1" applyFill="1" applyBorder="1" applyAlignment="1">
      <alignment wrapText="1"/>
    </xf>
    <xf numFmtId="0" fontId="34" fillId="0" borderId="0" xfId="0" applyFont="1" applyFill="1" applyBorder="1" applyAlignment="1">
      <alignment horizontal="left" wrapText="1" indent="1"/>
    </xf>
    <xf numFmtId="0" fontId="31" fillId="0" borderId="0" xfId="0" applyFont="1" applyFill="1" applyBorder="1" applyAlignment="1">
      <alignment horizontal="right" vertical="top" wrapText="1"/>
    </xf>
    <xf numFmtId="0" fontId="35" fillId="0" borderId="0" xfId="0" applyFont="1" applyFill="1" applyBorder="1" applyAlignment="1">
      <alignment vertical="center" wrapText="1"/>
    </xf>
    <xf numFmtId="0" fontId="34" fillId="0" borderId="0" xfId="0" applyFont="1" applyFill="1" applyBorder="1" applyAlignment="1">
      <alignment vertical="center" wrapText="1"/>
    </xf>
    <xf numFmtId="0" fontId="54" fillId="0" borderId="0" xfId="51" applyFont="1" applyFill="1" applyBorder="1"/>
    <xf numFmtId="0" fontId="55" fillId="0" borderId="0" xfId="51" applyFont="1" applyFill="1" applyBorder="1"/>
    <xf numFmtId="0" fontId="34" fillId="0" borderId="0" xfId="51" applyFont="1" applyFill="1" applyBorder="1"/>
    <xf numFmtId="2" fontId="34" fillId="0" borderId="24" xfId="37" applyNumberFormat="1" applyFont="1" applyFill="1" applyBorder="1" applyAlignment="1" applyProtection="1">
      <alignment horizontal="center" vertical="center"/>
    </xf>
    <xf numFmtId="0" fontId="35" fillId="0" borderId="0" xfId="51" applyFont="1" applyFill="1" applyBorder="1" applyAlignment="1">
      <alignment horizontal="left" vertical="center" wrapText="1" indent="6"/>
    </xf>
    <xf numFmtId="170" fontId="31" fillId="0" borderId="18" xfId="51" applyNumberFormat="1" applyFont="1" applyFill="1" applyBorder="1" applyAlignment="1">
      <alignment horizontal="left" vertical="center" wrapText="1"/>
    </xf>
    <xf numFmtId="170" fontId="34" fillId="0" borderId="17" xfId="51" applyNumberFormat="1" applyFont="1" applyFill="1" applyBorder="1" applyAlignment="1">
      <alignment horizontal="left" wrapText="1"/>
    </xf>
    <xf numFmtId="0" fontId="34" fillId="0" borderId="0" xfId="51" applyFont="1" applyFill="1" applyBorder="1" applyAlignment="1">
      <alignment horizontal="right"/>
    </xf>
    <xf numFmtId="4" fontId="31" fillId="0" borderId="0" xfId="51" applyNumberFormat="1" applyFont="1" applyFill="1" applyBorder="1"/>
    <xf numFmtId="0" fontId="40" fillId="0" borderId="0" xfId="51" applyFont="1" applyFill="1" applyBorder="1"/>
    <xf numFmtId="0" fontId="41" fillId="0" borderId="0" xfId="51" applyFont="1" applyFill="1" applyBorder="1"/>
    <xf numFmtId="2" fontId="41" fillId="0" borderId="0" xfId="51" applyNumberFormat="1" applyFont="1" applyFill="1" applyBorder="1"/>
    <xf numFmtId="2" fontId="31" fillId="0" borderId="0" xfId="51" applyNumberFormat="1" applyFont="1" applyFill="1" applyBorder="1"/>
    <xf numFmtId="0" fontId="38" fillId="0" borderId="0" xfId="51" applyFont="1" applyFill="1" applyBorder="1" applyAlignment="1">
      <alignment horizontal="right"/>
    </xf>
    <xf numFmtId="0" fontId="35" fillId="0" borderId="0" xfId="51" applyFont="1" applyFill="1" applyBorder="1"/>
    <xf numFmtId="4" fontId="34" fillId="0" borderId="0" xfId="0" applyNumberFormat="1" applyFont="1" applyFill="1" applyBorder="1"/>
    <xf numFmtId="0" fontId="55" fillId="0" borderId="0" xfId="0" applyFont="1" applyFill="1" applyBorder="1"/>
    <xf numFmtId="0" fontId="61" fillId="0" borderId="0" xfId="51" applyFont="1" applyFill="1" applyBorder="1" applyAlignment="1">
      <alignment horizontal="left" indent="6"/>
    </xf>
    <xf numFmtId="0" fontId="61" fillId="0" borderId="0" xfId="51" applyFont="1" applyFill="1" applyBorder="1"/>
    <xf numFmtId="2" fontId="63" fillId="0" borderId="0" xfId="51" applyNumberFormat="1" applyFont="1" applyFill="1" applyBorder="1"/>
    <xf numFmtId="0" fontId="61" fillId="0" borderId="0" xfId="0" applyFont="1" applyFill="1" applyAlignment="1">
      <alignment wrapText="1"/>
    </xf>
    <xf numFmtId="0" fontId="35" fillId="0" borderId="0" xfId="0" applyFont="1" applyFill="1" applyBorder="1" applyAlignment="1">
      <alignment horizontal="left" wrapText="1" indent="6"/>
    </xf>
    <xf numFmtId="0" fontId="35" fillId="0" borderId="23" xfId="0" applyFont="1" applyFill="1" applyBorder="1" applyAlignment="1">
      <alignment horizontal="left" wrapText="1" indent="6"/>
    </xf>
    <xf numFmtId="0" fontId="34" fillId="0" borderId="0" xfId="0" applyFont="1" applyFill="1" applyBorder="1" applyAlignment="1">
      <alignment horizontal="left" wrapText="1" indent="4"/>
    </xf>
    <xf numFmtId="0" fontId="34" fillId="0" borderId="0" xfId="0" applyFont="1" applyFill="1" applyBorder="1" applyAlignment="1">
      <alignment horizontal="left" wrapText="1" indent="5"/>
    </xf>
    <xf numFmtId="170" fontId="34" fillId="0" borderId="0" xfId="0" applyNumberFormat="1" applyFont="1" applyFill="1" applyBorder="1" applyAlignment="1">
      <alignment horizontal="left" wrapText="1" indent="4"/>
    </xf>
    <xf numFmtId="170" fontId="31" fillId="0" borderId="0" xfId="0" applyNumberFormat="1" applyFont="1" applyFill="1" applyBorder="1" applyAlignment="1">
      <alignment horizontal="left" wrapText="1" indent="1"/>
    </xf>
    <xf numFmtId="0" fontId="63" fillId="0" borderId="0" xfId="0" applyFont="1" applyFill="1" applyBorder="1" applyAlignment="1">
      <alignment wrapText="1"/>
    </xf>
    <xf numFmtId="0" fontId="61" fillId="0" borderId="0" xfId="0" applyFont="1" applyFill="1" applyBorder="1" applyAlignment="1">
      <alignment horizontal="left" wrapText="1" indent="1"/>
    </xf>
    <xf numFmtId="0" fontId="61" fillId="0" borderId="0" xfId="0" applyFont="1" applyFill="1" applyBorder="1" applyAlignment="1">
      <alignment horizontal="left" wrapText="1" indent="5"/>
    </xf>
    <xf numFmtId="0" fontId="31" fillId="0" borderId="0" xfId="0" applyFont="1" applyFill="1" applyBorder="1" applyAlignment="1">
      <alignment horizontal="left" wrapText="1"/>
    </xf>
    <xf numFmtId="0" fontId="63" fillId="0" borderId="0" xfId="0" applyFont="1" applyFill="1" applyBorder="1" applyAlignment="1">
      <alignment horizontal="left" wrapText="1"/>
    </xf>
    <xf numFmtId="170" fontId="31" fillId="0" borderId="0" xfId="0" applyNumberFormat="1" applyFont="1" applyFill="1" applyBorder="1" applyAlignment="1">
      <alignment horizontal="left" wrapText="1"/>
    </xf>
    <xf numFmtId="49" fontId="31" fillId="0" borderId="0" xfId="0" applyNumberFormat="1" applyFont="1" applyFill="1" applyBorder="1" applyAlignment="1">
      <alignment horizontal="left" wrapText="1"/>
    </xf>
    <xf numFmtId="0" fontId="31" fillId="0" borderId="0" xfId="0" applyNumberFormat="1" applyFont="1" applyFill="1" applyBorder="1" applyAlignment="1">
      <alignment horizontal="left" wrapText="1"/>
    </xf>
    <xf numFmtId="167" fontId="31" fillId="0" borderId="0" xfId="0" applyNumberFormat="1" applyFont="1" applyFill="1" applyAlignment="1"/>
    <xf numFmtId="0" fontId="35" fillId="0" borderId="23" xfId="0" applyFont="1" applyFill="1" applyBorder="1" applyAlignment="1">
      <alignment horizontal="left" indent="6"/>
    </xf>
    <xf numFmtId="167" fontId="35" fillId="0" borderId="23" xfId="0" applyNumberFormat="1" applyFont="1" applyFill="1" applyBorder="1" applyAlignment="1">
      <alignment horizontal="left" indent="6"/>
    </xf>
    <xf numFmtId="167" fontId="34" fillId="0" borderId="14" xfId="0" applyNumberFormat="1" applyFont="1" applyFill="1" applyBorder="1" applyAlignment="1">
      <alignment horizontal="center" vertical="center" wrapText="1"/>
    </xf>
    <xf numFmtId="167" fontId="34" fillId="0" borderId="11" xfId="0" applyNumberFormat="1" applyFont="1" applyFill="1" applyBorder="1" applyAlignment="1">
      <alignment horizontal="center" vertical="center" wrapText="1"/>
    </xf>
    <xf numFmtId="0" fontId="34" fillId="0" borderId="0" xfId="0" applyNumberFormat="1" applyFont="1" applyFill="1" applyBorder="1" applyAlignment="1">
      <alignment wrapText="1"/>
    </xf>
    <xf numFmtId="167" fontId="34" fillId="0" borderId="0" xfId="0" applyNumberFormat="1" applyFont="1" applyFill="1" applyBorder="1"/>
    <xf numFmtId="2" fontId="34" fillId="0" borderId="0" xfId="0" applyNumberFormat="1" applyFont="1" applyFill="1" applyBorder="1"/>
    <xf numFmtId="0" fontId="34" fillId="0" borderId="0" xfId="0" applyFont="1" applyFill="1" applyBorder="1" applyAlignment="1">
      <alignment horizontal="right"/>
    </xf>
    <xf numFmtId="164" fontId="34" fillId="0" borderId="0" xfId="0" applyNumberFormat="1" applyFont="1" applyFill="1" applyBorder="1"/>
    <xf numFmtId="0" fontId="61" fillId="0" borderId="0" xfId="0" applyFont="1" applyFill="1" applyBorder="1" applyAlignment="1"/>
    <xf numFmtId="167" fontId="61" fillId="0" borderId="0" xfId="0" applyNumberFormat="1" applyFont="1" applyFill="1" applyBorder="1" applyAlignment="1"/>
    <xf numFmtId="0" fontId="67" fillId="0" borderId="0" xfId="0" applyFont="1"/>
    <xf numFmtId="0" fontId="38" fillId="0" borderId="0" xfId="0" applyFont="1" applyFill="1" applyBorder="1"/>
    <xf numFmtId="0" fontId="35" fillId="0" borderId="0" xfId="118" applyFont="1" applyFill="1" applyBorder="1" applyAlignment="1" applyProtection="1">
      <alignment horizontal="center" vertical="center"/>
    </xf>
    <xf numFmtId="170" fontId="34" fillId="0" borderId="18" xfId="0" applyNumberFormat="1" applyFont="1" applyFill="1" applyBorder="1" applyAlignment="1">
      <alignment wrapText="1"/>
    </xf>
    <xf numFmtId="170" fontId="34" fillId="0" borderId="0" xfId="0" applyNumberFormat="1" applyFont="1" applyFill="1" applyBorder="1"/>
    <xf numFmtId="0" fontId="61" fillId="0" borderId="24" xfId="118" applyFont="1" applyFill="1" applyBorder="1" applyAlignment="1" applyProtection="1">
      <alignment horizontal="center" vertical="center"/>
    </xf>
    <xf numFmtId="0" fontId="61" fillId="0" borderId="0" xfId="0" applyFont="1" applyFill="1" applyBorder="1" applyAlignment="1">
      <alignment horizontal="left" wrapText="1"/>
    </xf>
    <xf numFmtId="0" fontId="34" fillId="0" borderId="0" xfId="0" applyFont="1" applyFill="1" applyBorder="1" applyAlignment="1">
      <alignment horizontal="left" indent="1"/>
    </xf>
    <xf numFmtId="0" fontId="61" fillId="0" borderId="0" xfId="0" applyFont="1" applyFill="1" applyBorder="1" applyAlignment="1">
      <alignment horizontal="left" indent="1"/>
    </xf>
    <xf numFmtId="0" fontId="31" fillId="0" borderId="0" xfId="0" applyFont="1" applyFill="1" applyBorder="1" applyAlignment="1"/>
    <xf numFmtId="2" fontId="34" fillId="0" borderId="15" xfId="0" applyNumberFormat="1" applyFont="1" applyFill="1" applyBorder="1" applyAlignment="1">
      <alignment horizontal="right"/>
    </xf>
    <xf numFmtId="2" fontId="34" fillId="0" borderId="19" xfId="0" applyNumberFormat="1" applyFont="1" applyFill="1" applyBorder="1" applyAlignment="1">
      <alignment horizontal="right"/>
    </xf>
    <xf numFmtId="2" fontId="34" fillId="0" borderId="0" xfId="0" applyNumberFormat="1" applyFont="1" applyFill="1" applyBorder="1" applyAlignment="1"/>
    <xf numFmtId="2" fontId="34" fillId="0" borderId="19" xfId="0" applyNumberFormat="1" applyFont="1" applyFill="1" applyBorder="1" applyAlignment="1">
      <alignment horizontal="right" wrapText="1"/>
    </xf>
    <xf numFmtId="0" fontId="52" fillId="0" borderId="0" xfId="0" applyFont="1" applyFill="1" applyBorder="1" applyAlignment="1">
      <alignment wrapText="1"/>
    </xf>
    <xf numFmtId="0" fontId="54" fillId="0" borderId="0" xfId="0" applyFont="1" applyFill="1" applyAlignment="1"/>
    <xf numFmtId="0" fontId="55" fillId="0" borderId="24" xfId="37" applyFont="1" applyFill="1" applyBorder="1" applyAlignment="1" applyProtection="1">
      <alignment horizontal="center" vertical="center"/>
    </xf>
    <xf numFmtId="0" fontId="55" fillId="0" borderId="0" xfId="0" applyFont="1" applyFill="1"/>
    <xf numFmtId="0" fontId="56" fillId="0" borderId="0" xfId="0" applyFont="1" applyFill="1" applyBorder="1" applyAlignment="1"/>
    <xf numFmtId="0" fontId="56" fillId="0" borderId="0" xfId="0" applyFont="1" applyFill="1" applyBorder="1" applyAlignment="1">
      <alignment horizontal="left" wrapText="1" indent="6"/>
    </xf>
    <xf numFmtId="0" fontId="56" fillId="0" borderId="23" xfId="0" applyFont="1" applyFill="1" applyBorder="1" applyAlignment="1">
      <alignment horizontal="left" wrapText="1" indent="6"/>
    </xf>
    <xf numFmtId="0" fontId="56" fillId="0" borderId="0" xfId="37" applyFont="1" applyFill="1" applyBorder="1" applyAlignment="1" applyProtection="1">
      <alignment horizontal="center" vertical="center"/>
    </xf>
    <xf numFmtId="0" fontId="55" fillId="0" borderId="14" xfId="0" applyFont="1" applyFill="1" applyBorder="1" applyAlignment="1">
      <alignment horizontal="center" vertical="center" wrapText="1"/>
    </xf>
    <xf numFmtId="0" fontId="55" fillId="0" borderId="18" xfId="0" applyFont="1" applyFill="1" applyBorder="1" applyAlignment="1">
      <alignment horizontal="center" vertical="center" wrapText="1"/>
    </xf>
    <xf numFmtId="170" fontId="54" fillId="0" borderId="18" xfId="0" applyNumberFormat="1" applyFont="1" applyFill="1" applyBorder="1" applyAlignment="1">
      <alignment wrapText="1"/>
    </xf>
    <xf numFmtId="0" fontId="55" fillId="0" borderId="15" xfId="0" applyFont="1" applyFill="1" applyBorder="1" applyAlignment="1"/>
    <xf numFmtId="165" fontId="55" fillId="0" borderId="15" xfId="0" applyNumberFormat="1" applyFont="1" applyFill="1" applyBorder="1" applyAlignment="1"/>
    <xf numFmtId="165" fontId="55" fillId="0" borderId="19" xfId="0" applyNumberFormat="1" applyFont="1" applyFill="1" applyBorder="1" applyAlignment="1"/>
    <xf numFmtId="0" fontId="55" fillId="0" borderId="17" xfId="0" applyFont="1" applyFill="1" applyBorder="1" applyAlignment="1">
      <alignment wrapText="1"/>
    </xf>
    <xf numFmtId="0" fontId="55" fillId="0" borderId="15" xfId="0" applyFont="1" applyFill="1" applyBorder="1" applyAlignment="1">
      <alignment horizontal="right" wrapText="1"/>
    </xf>
    <xf numFmtId="165" fontId="55" fillId="0" borderId="15" xfId="0" applyNumberFormat="1" applyFont="1" applyFill="1" applyBorder="1" applyAlignment="1">
      <alignment horizontal="right" wrapText="1"/>
    </xf>
    <xf numFmtId="165" fontId="55" fillId="0" borderId="19" xfId="0" applyNumberFormat="1" applyFont="1" applyFill="1" applyBorder="1" applyAlignment="1">
      <alignment horizontal="right" wrapText="1"/>
    </xf>
    <xf numFmtId="170" fontId="55" fillId="0" borderId="17" xfId="0" applyNumberFormat="1" applyFont="1" applyFill="1" applyBorder="1" applyAlignment="1">
      <alignment horizontal="left" wrapText="1" indent="2"/>
    </xf>
    <xf numFmtId="0" fontId="61" fillId="0" borderId="17" xfId="0" applyFont="1" applyFill="1" applyBorder="1" applyAlignment="1">
      <alignment horizontal="left" wrapText="1" indent="2"/>
    </xf>
    <xf numFmtId="0" fontId="31" fillId="0" borderId="0" xfId="0" applyFont="1" applyFill="1" applyAlignment="1">
      <alignment horizontal="left"/>
    </xf>
    <xf numFmtId="170" fontId="34" fillId="0" borderId="17" xfId="0" applyNumberFormat="1" applyFont="1" applyFill="1" applyBorder="1" applyAlignment="1">
      <alignment horizontal="left" wrapText="1"/>
    </xf>
    <xf numFmtId="0" fontId="34" fillId="0" borderId="17" xfId="0" applyNumberFormat="1" applyFont="1" applyFill="1" applyBorder="1" applyAlignment="1">
      <alignment horizontal="left" wrapText="1"/>
    </xf>
    <xf numFmtId="2" fontId="34" fillId="0" borderId="0" xfId="0" applyNumberFormat="1" applyFont="1" applyFill="1" applyBorder="1" applyAlignment="1">
      <alignment horizontal="right" wrapText="1"/>
    </xf>
    <xf numFmtId="165" fontId="34" fillId="0" borderId="15" xfId="0" applyNumberFormat="1" applyFont="1" applyFill="1" applyBorder="1" applyAlignment="1">
      <alignment horizontal="right" wrapText="1"/>
    </xf>
    <xf numFmtId="165" fontId="34" fillId="0" borderId="0" xfId="0" applyNumberFormat="1" applyFont="1" applyFill="1" applyBorder="1"/>
    <xf numFmtId="0" fontId="63" fillId="0" borderId="0" xfId="0" applyFont="1" applyFill="1" applyBorder="1" applyAlignment="1">
      <alignment horizontal="justify"/>
    </xf>
    <xf numFmtId="0" fontId="63" fillId="0" borderId="0" xfId="0" applyFont="1" applyFill="1" applyAlignment="1">
      <alignment wrapText="1"/>
    </xf>
    <xf numFmtId="165" fontId="31" fillId="0" borderId="0" xfId="0" applyNumberFormat="1" applyFont="1" applyFill="1" applyBorder="1" applyAlignment="1">
      <alignment horizontal="left"/>
    </xf>
    <xf numFmtId="165" fontId="34" fillId="0" borderId="0" xfId="0" applyNumberFormat="1" applyFont="1" applyFill="1" applyBorder="1" applyAlignment="1">
      <alignment wrapText="1"/>
    </xf>
    <xf numFmtId="165" fontId="34" fillId="0" borderId="24" xfId="37" applyNumberFormat="1" applyFont="1" applyFill="1" applyBorder="1" applyAlignment="1" applyProtection="1">
      <alignment horizontal="center" vertical="center"/>
    </xf>
    <xf numFmtId="165" fontId="35" fillId="0" borderId="0" xfId="0" applyNumberFormat="1" applyFont="1" applyFill="1" applyBorder="1" applyAlignment="1">
      <alignment horizontal="left" indent="6"/>
    </xf>
    <xf numFmtId="165" fontId="35" fillId="0" borderId="0" xfId="0" applyNumberFormat="1" applyFont="1" applyFill="1" applyBorder="1" applyAlignment="1">
      <alignment horizontal="left"/>
    </xf>
    <xf numFmtId="165" fontId="35" fillId="0" borderId="23" xfId="0" applyNumberFormat="1" applyFont="1" applyFill="1" applyBorder="1" applyAlignment="1">
      <alignment horizontal="left"/>
    </xf>
    <xf numFmtId="165" fontId="35" fillId="0" borderId="0" xfId="37" applyNumberFormat="1" applyFont="1" applyFill="1" applyBorder="1" applyAlignment="1" applyProtection="1">
      <alignment horizontal="center" vertical="center"/>
    </xf>
    <xf numFmtId="165" fontId="34" fillId="0" borderId="11" xfId="0" applyNumberFormat="1" applyFont="1" applyFill="1" applyBorder="1" applyAlignment="1">
      <alignment horizontal="center" vertical="center" wrapText="1"/>
    </xf>
    <xf numFmtId="165" fontId="34" fillId="0" borderId="0" xfId="0" applyNumberFormat="1" applyFont="1" applyFill="1" applyBorder="1" applyAlignment="1">
      <alignment horizontal="left" wrapText="1"/>
    </xf>
    <xf numFmtId="165" fontId="34" fillId="0" borderId="15" xfId="0" applyNumberFormat="1" applyFont="1" applyFill="1" applyBorder="1" applyAlignment="1">
      <alignment wrapText="1"/>
    </xf>
    <xf numFmtId="0" fontId="34" fillId="0" borderId="15" xfId="0" applyNumberFormat="1" applyFont="1" applyFill="1" applyBorder="1" applyAlignment="1">
      <alignment horizontal="right" wrapText="1"/>
    </xf>
    <xf numFmtId="165" fontId="34" fillId="0" borderId="0" xfId="0" applyNumberFormat="1" applyFont="1" applyFill="1" applyBorder="1" applyAlignment="1">
      <alignment horizontal="right" wrapText="1"/>
    </xf>
    <xf numFmtId="165" fontId="34" fillId="0" borderId="17" xfId="0" applyNumberFormat="1" applyFont="1" applyFill="1" applyBorder="1"/>
    <xf numFmtId="165" fontId="31" fillId="0" borderId="15" xfId="0" applyNumberFormat="1" applyFont="1" applyFill="1" applyBorder="1" applyAlignment="1">
      <alignment horizontal="left" wrapText="1"/>
    </xf>
    <xf numFmtId="165" fontId="31" fillId="0" borderId="19" xfId="0" applyNumberFormat="1" applyFont="1" applyFill="1" applyBorder="1" applyAlignment="1">
      <alignment horizontal="left" wrapText="1"/>
    </xf>
    <xf numFmtId="165" fontId="34" fillId="0" borderId="19" xfId="0" applyNumberFormat="1" applyFont="1" applyFill="1" applyBorder="1" applyAlignment="1">
      <alignment horizontal="right" wrapText="1"/>
    </xf>
    <xf numFmtId="165" fontId="31" fillId="0" borderId="15" xfId="0" applyNumberFormat="1" applyFont="1" applyFill="1" applyBorder="1" applyAlignment="1">
      <alignment horizontal="right" wrapText="1"/>
    </xf>
    <xf numFmtId="165" fontId="31" fillId="0" borderId="19" xfId="0" applyNumberFormat="1" applyFont="1" applyFill="1" applyBorder="1" applyAlignment="1">
      <alignment horizontal="right" wrapText="1"/>
    </xf>
    <xf numFmtId="165" fontId="49" fillId="0" borderId="0" xfId="0" applyNumberFormat="1" applyFont="1" applyFill="1" applyBorder="1" applyAlignment="1">
      <alignment horizontal="right" wrapText="1"/>
    </xf>
    <xf numFmtId="165" fontId="31" fillId="0" borderId="0" xfId="0" applyNumberFormat="1" applyFont="1" applyFill="1" applyBorder="1" applyAlignment="1">
      <alignment horizontal="right" wrapText="1"/>
    </xf>
    <xf numFmtId="165" fontId="34" fillId="0" borderId="17" xfId="0" applyNumberFormat="1" applyFont="1" applyFill="1" applyBorder="1" applyAlignment="1">
      <alignment wrapText="1"/>
    </xf>
    <xf numFmtId="165" fontId="49" fillId="0" borderId="0" xfId="0" applyNumberFormat="1" applyFont="1" applyFill="1" applyBorder="1" applyAlignment="1">
      <alignment horizontal="right" vertical="top" wrapText="1"/>
    </xf>
    <xf numFmtId="1" fontId="34" fillId="0" borderId="17" xfId="0" applyNumberFormat="1" applyFont="1" applyFill="1" applyBorder="1"/>
    <xf numFmtId="1" fontId="34" fillId="0" borderId="0" xfId="0" applyNumberFormat="1" applyFont="1" applyFill="1" applyBorder="1" applyAlignment="1">
      <alignment horizontal="left" wrapText="1"/>
    </xf>
    <xf numFmtId="1" fontId="34" fillId="0" borderId="0" xfId="0" applyNumberFormat="1" applyFont="1" applyFill="1" applyBorder="1" applyAlignment="1">
      <alignment wrapText="1"/>
    </xf>
    <xf numFmtId="165" fontId="34" fillId="0" borderId="17" xfId="0" applyNumberFormat="1" applyFont="1" applyFill="1" applyBorder="1" applyAlignment="1">
      <alignment horizontal="left" wrapText="1"/>
    </xf>
    <xf numFmtId="1" fontId="34" fillId="0" borderId="17" xfId="0" applyNumberFormat="1" applyFont="1" applyFill="1" applyBorder="1" applyAlignment="1">
      <alignment horizontal="left" wrapText="1"/>
    </xf>
    <xf numFmtId="165" fontId="31" fillId="0" borderId="0" xfId="0" applyNumberFormat="1" applyFont="1" applyFill="1" applyBorder="1" applyAlignment="1">
      <alignment wrapText="1"/>
    </xf>
    <xf numFmtId="165" fontId="61" fillId="0" borderId="0" xfId="0" applyNumberFormat="1" applyFont="1" applyFill="1" applyBorder="1" applyAlignment="1">
      <alignment horizontal="left"/>
    </xf>
    <xf numFmtId="165" fontId="61" fillId="0" borderId="0" xfId="0" applyNumberFormat="1" applyFont="1" applyFill="1" applyBorder="1" applyAlignment="1">
      <alignment wrapText="1"/>
    </xf>
    <xf numFmtId="165" fontId="61" fillId="0" borderId="24" xfId="37" applyNumberFormat="1" applyFont="1" applyFill="1" applyBorder="1" applyAlignment="1" applyProtection="1">
      <alignment horizontal="center" vertical="center"/>
    </xf>
    <xf numFmtId="165" fontId="61" fillId="0" borderId="0" xfId="0" applyNumberFormat="1" applyFont="1" applyFill="1"/>
    <xf numFmtId="165" fontId="61" fillId="0" borderId="17" xfId="0" applyNumberFormat="1" applyFont="1" applyFill="1" applyBorder="1" applyAlignment="1">
      <alignment horizontal="left" wrapText="1"/>
    </xf>
    <xf numFmtId="165" fontId="61" fillId="0" borderId="17" xfId="0" applyNumberFormat="1" applyFont="1" applyFill="1" applyBorder="1"/>
    <xf numFmtId="165" fontId="61" fillId="0" borderId="17" xfId="0" applyNumberFormat="1" applyFont="1" applyFill="1" applyBorder="1" applyAlignment="1">
      <alignment wrapText="1"/>
    </xf>
    <xf numFmtId="1" fontId="61" fillId="0" borderId="17" xfId="0" applyNumberFormat="1" applyFont="1" applyFill="1" applyBorder="1"/>
    <xf numFmtId="1" fontId="61" fillId="0" borderId="17" xfId="0" applyNumberFormat="1" applyFont="1" applyFill="1" applyBorder="1" applyAlignment="1">
      <alignment wrapText="1"/>
    </xf>
    <xf numFmtId="0" fontId="31" fillId="0" borderId="0" xfId="0" applyFont="1" applyFill="1" applyBorder="1" applyAlignment="1">
      <alignment horizontal="left" vertical="center"/>
    </xf>
    <xf numFmtId="0" fontId="31" fillId="0" borderId="25" xfId="0" applyFont="1" applyFill="1" applyBorder="1" applyAlignment="1">
      <alignment horizontal="left" vertical="center"/>
    </xf>
    <xf numFmtId="0" fontId="31" fillId="0" borderId="0" xfId="0" applyFont="1" applyFill="1" applyBorder="1" applyAlignment="1">
      <alignment horizontal="left" vertical="center" indent="7"/>
    </xf>
    <xf numFmtId="0" fontId="31" fillId="0" borderId="14" xfId="0" applyFont="1" applyFill="1" applyBorder="1" applyAlignment="1">
      <alignment horizontal="right" wrapText="1"/>
    </xf>
    <xf numFmtId="0" fontId="31" fillId="0" borderId="19" xfId="0" applyFont="1" applyFill="1" applyBorder="1"/>
    <xf numFmtId="1" fontId="31" fillId="0" borderId="19" xfId="0" applyNumberFormat="1" applyFont="1" applyFill="1" applyBorder="1" applyAlignment="1">
      <alignment horizontal="right" wrapText="1"/>
    </xf>
    <xf numFmtId="0" fontId="34" fillId="0" borderId="17" xfId="0" applyFont="1" applyFill="1" applyBorder="1" applyAlignment="1">
      <alignment horizontal="left" wrapText="1" indent="2"/>
    </xf>
    <xf numFmtId="170" fontId="34" fillId="0" borderId="17" xfId="0" applyNumberFormat="1" applyFont="1" applyFill="1" applyBorder="1" applyAlignment="1">
      <alignment horizontal="left" wrapText="1" indent="3"/>
    </xf>
    <xf numFmtId="0" fontId="31" fillId="0" borderId="15" xfId="0" applyFont="1" applyFill="1" applyBorder="1" applyAlignment="1">
      <alignment horizontal="right" wrapText="1"/>
    </xf>
    <xf numFmtId="0" fontId="34" fillId="0" borderId="15" xfId="0" applyFont="1" applyFill="1" applyBorder="1" applyAlignment="1"/>
    <xf numFmtId="0" fontId="61" fillId="0" borderId="0" xfId="0" applyFont="1" applyFill="1" applyBorder="1" applyAlignment="1">
      <alignment horizontal="left" indent="7"/>
    </xf>
    <xf numFmtId="0" fontId="61" fillId="0" borderId="17" xfId="0" applyFont="1" applyFill="1" applyBorder="1" applyAlignment="1">
      <alignment horizontal="left" wrapText="1" indent="3"/>
    </xf>
    <xf numFmtId="0" fontId="47" fillId="0" borderId="0" xfId="0" applyFont="1" applyFill="1" applyBorder="1" applyAlignment="1"/>
    <xf numFmtId="0" fontId="47" fillId="0" borderId="0" xfId="0" applyFont="1" applyFill="1" applyBorder="1" applyAlignment="1">
      <alignment horizontal="left" indent="7"/>
    </xf>
    <xf numFmtId="0" fontId="47" fillId="0" borderId="0" xfId="0" applyFont="1" applyFill="1" applyBorder="1" applyAlignment="1">
      <alignment horizontal="justify"/>
    </xf>
    <xf numFmtId="0" fontId="45" fillId="0" borderId="14" xfId="0" applyFont="1" applyFill="1" applyBorder="1" applyAlignment="1">
      <alignment horizontal="center" vertical="center" wrapText="1"/>
    </xf>
    <xf numFmtId="0" fontId="45" fillId="0" borderId="16" xfId="0" applyFont="1" applyFill="1" applyBorder="1" applyAlignment="1">
      <alignment horizontal="center" vertical="center" wrapText="1"/>
    </xf>
    <xf numFmtId="0" fontId="45" fillId="0" borderId="11" xfId="0" applyFont="1" applyFill="1" applyBorder="1" applyAlignment="1">
      <alignment horizontal="center" vertical="center" wrapText="1"/>
    </xf>
    <xf numFmtId="0" fontId="45" fillId="0" borderId="13" xfId="0" applyFont="1" applyFill="1" applyBorder="1" applyAlignment="1">
      <alignment horizontal="center" vertical="center" wrapText="1"/>
    </xf>
    <xf numFmtId="0" fontId="45" fillId="0" borderId="0" xfId="0" applyNumberFormat="1" applyFont="1" applyFill="1" applyBorder="1" applyAlignment="1">
      <alignment horizontal="right" vertical="center"/>
    </xf>
    <xf numFmtId="0" fontId="53" fillId="0" borderId="0" xfId="0" applyNumberFormat="1" applyFont="1" applyFill="1" applyBorder="1" applyAlignment="1">
      <alignment horizontal="right" vertical="center"/>
    </xf>
    <xf numFmtId="170" fontId="45" fillId="0" borderId="0" xfId="0" applyNumberFormat="1" applyFont="1" applyFill="1" applyBorder="1" applyAlignment="1">
      <alignment horizontal="left" wrapText="1"/>
    </xf>
    <xf numFmtId="0" fontId="45" fillId="0" borderId="0" xfId="0" applyFont="1" applyFill="1" applyBorder="1" applyAlignment="1">
      <alignment horizontal="left" wrapText="1"/>
    </xf>
    <xf numFmtId="0" fontId="34" fillId="0" borderId="0" xfId="0" applyNumberFormat="1" applyFont="1" applyFill="1" applyBorder="1" applyAlignment="1">
      <alignment horizontal="right" wrapText="1"/>
    </xf>
    <xf numFmtId="166" fontId="34" fillId="0" borderId="0" xfId="0" applyNumberFormat="1" applyFont="1" applyFill="1" applyAlignment="1">
      <alignment horizontal="right" wrapText="1"/>
    </xf>
    <xf numFmtId="166" fontId="34" fillId="0" borderId="0" xfId="0" applyNumberFormat="1" applyFont="1" applyFill="1" applyBorder="1" applyAlignment="1">
      <alignment horizontal="right" wrapText="1"/>
    </xf>
    <xf numFmtId="0" fontId="38" fillId="0" borderId="0" xfId="0" applyNumberFormat="1" applyFont="1" applyFill="1" applyBorder="1" applyAlignment="1">
      <alignment horizontal="right" vertical="center"/>
    </xf>
    <xf numFmtId="0" fontId="45" fillId="0" borderId="11" xfId="0" applyFont="1" applyFill="1" applyBorder="1" applyAlignment="1">
      <alignment horizontal="center" vertical="center" wrapText="1"/>
    </xf>
    <xf numFmtId="170" fontId="31" fillId="0" borderId="18" xfId="0" applyNumberFormat="1" applyFont="1" applyFill="1" applyBorder="1" applyAlignment="1">
      <alignment horizontal="left" wrapText="1"/>
    </xf>
    <xf numFmtId="165" fontId="47" fillId="0" borderId="0" xfId="0" applyNumberFormat="1" applyFont="1" applyFill="1" applyBorder="1" applyAlignment="1">
      <alignment horizontal="right" vertical="center"/>
    </xf>
    <xf numFmtId="165" fontId="45" fillId="0" borderId="0" xfId="0" applyNumberFormat="1" applyFont="1" applyFill="1" applyBorder="1" applyAlignment="1">
      <alignment horizontal="right" vertical="center"/>
    </xf>
    <xf numFmtId="1" fontId="34" fillId="0" borderId="19" xfId="0" applyNumberFormat="1" applyFont="1" applyFill="1" applyBorder="1" applyAlignment="1">
      <alignment horizontal="right" wrapText="1"/>
    </xf>
    <xf numFmtId="166" fontId="52" fillId="0" borderId="0" xfId="0" applyNumberFormat="1" applyFont="1" applyFill="1" applyBorder="1" applyAlignment="1">
      <alignment horizontal="right" wrapText="1"/>
    </xf>
    <xf numFmtId="0" fontId="34" fillId="0" borderId="0" xfId="0" applyFont="1" applyFill="1" applyAlignment="1"/>
    <xf numFmtId="0" fontId="63" fillId="0" borderId="17" xfId="0" applyNumberFormat="1" applyFont="1" applyFill="1" applyBorder="1" applyAlignment="1">
      <alignment horizontal="left" wrapText="1"/>
    </xf>
    <xf numFmtId="0" fontId="51" fillId="0" borderId="0" xfId="0" applyNumberFormat="1" applyFont="1" applyFill="1" applyBorder="1" applyAlignment="1">
      <alignment horizontal="right" vertical="center"/>
    </xf>
    <xf numFmtId="0" fontId="50" fillId="0" borderId="0" xfId="0" applyNumberFormat="1" applyFont="1" applyFill="1" applyBorder="1" applyAlignment="1">
      <alignment horizontal="right" vertical="center"/>
    </xf>
    <xf numFmtId="0" fontId="61" fillId="0" borderId="0" xfId="0" applyFont="1" applyFill="1" applyBorder="1" applyAlignment="1">
      <alignment horizontal="left"/>
    </xf>
    <xf numFmtId="0" fontId="63" fillId="0" borderId="17" xfId="0" applyNumberFormat="1" applyFont="1" applyFill="1" applyBorder="1" applyAlignment="1">
      <alignment wrapText="1"/>
    </xf>
    <xf numFmtId="0" fontId="63" fillId="0" borderId="16" xfId="0" applyFont="1" applyFill="1" applyBorder="1" applyAlignment="1">
      <alignment horizontal="left" wrapText="1"/>
    </xf>
    <xf numFmtId="0" fontId="61" fillId="0" borderId="19" xfId="0" applyFont="1" applyFill="1" applyBorder="1" applyAlignment="1">
      <alignment horizontal="left" wrapText="1"/>
    </xf>
    <xf numFmtId="0" fontId="63" fillId="0" borderId="19" xfId="0" applyFont="1" applyFill="1" applyBorder="1" applyAlignment="1">
      <alignment horizontal="left" wrapText="1"/>
    </xf>
    <xf numFmtId="0" fontId="63" fillId="0" borderId="17" xfId="51" applyFont="1" applyFill="1" applyBorder="1" applyAlignment="1">
      <alignment wrapText="1"/>
    </xf>
    <xf numFmtId="0" fontId="54" fillId="0" borderId="0" xfId="0" applyFont="1" applyFill="1" applyAlignment="1">
      <alignment vertical="center"/>
    </xf>
    <xf numFmtId="0" fontId="56" fillId="0" borderId="0" xfId="0" applyFont="1" applyFill="1" applyAlignment="1">
      <alignment horizontal="left" vertical="center" wrapText="1" indent="6"/>
    </xf>
    <xf numFmtId="0" fontId="55" fillId="0" borderId="13" xfId="0" applyFont="1" applyFill="1" applyBorder="1" applyAlignment="1">
      <alignment horizontal="center" vertical="center" wrapText="1"/>
    </xf>
    <xf numFmtId="0" fontId="55" fillId="0" borderId="11" xfId="0" applyFont="1" applyFill="1" applyBorder="1" applyAlignment="1">
      <alignment horizontal="center" vertical="center" wrapText="1"/>
    </xf>
    <xf numFmtId="170" fontId="54" fillId="0" borderId="17" xfId="0" applyNumberFormat="1" applyFont="1" applyFill="1" applyBorder="1" applyAlignment="1">
      <alignment horizontal="left" wrapText="1"/>
    </xf>
    <xf numFmtId="170" fontId="55" fillId="0" borderId="17" xfId="0" applyNumberFormat="1" applyFont="1" applyFill="1" applyBorder="1" applyAlignment="1">
      <alignment wrapText="1"/>
    </xf>
    <xf numFmtId="0" fontId="54" fillId="0" borderId="0" xfId="0" applyFont="1" applyFill="1"/>
    <xf numFmtId="0" fontId="63" fillId="0" borderId="17" xfId="0" applyFont="1" applyFill="1" applyBorder="1" applyAlignment="1">
      <alignment horizontal="left" wrapText="1"/>
    </xf>
    <xf numFmtId="0" fontId="34" fillId="0" borderId="23" xfId="0" applyFont="1" applyFill="1" applyBorder="1" applyAlignment="1">
      <alignment horizontal="left" wrapText="1" indent="6"/>
    </xf>
    <xf numFmtId="170" fontId="47" fillId="0" borderId="22" xfId="0" applyNumberFormat="1" applyFont="1" applyFill="1" applyBorder="1" applyAlignment="1">
      <alignment horizontal="left" wrapText="1"/>
    </xf>
    <xf numFmtId="166" fontId="45" fillId="0" borderId="0" xfId="0" applyNumberFormat="1" applyFont="1" applyFill="1" applyBorder="1" applyAlignment="1">
      <alignment horizontal="right" wrapText="1"/>
    </xf>
    <xf numFmtId="170" fontId="47" fillId="0" borderId="18" xfId="0" applyNumberFormat="1" applyFont="1" applyFill="1" applyBorder="1" applyAlignment="1">
      <alignment horizontal="left" wrapText="1"/>
    </xf>
    <xf numFmtId="165" fontId="43" fillId="0" borderId="0" xfId="0" applyNumberFormat="1" applyFont="1" applyFill="1" applyBorder="1" applyAlignment="1">
      <alignment horizontal="right" wrapText="1"/>
    </xf>
    <xf numFmtId="170" fontId="45" fillId="0" borderId="17" xfId="0" applyNumberFormat="1" applyFont="1" applyFill="1" applyBorder="1" applyAlignment="1">
      <alignment horizontal="left" wrapText="1"/>
    </xf>
    <xf numFmtId="165" fontId="34" fillId="0" borderId="0" xfId="0" applyNumberFormat="1" applyFont="1" applyFill="1" applyAlignment="1">
      <alignment wrapText="1"/>
    </xf>
    <xf numFmtId="0" fontId="45" fillId="0" borderId="17" xfId="0" applyFont="1" applyFill="1" applyBorder="1" applyAlignment="1">
      <alignment horizontal="center" vertical="center" wrapText="1"/>
    </xf>
    <xf numFmtId="0" fontId="34" fillId="0" borderId="10" xfId="0" applyFont="1" applyFill="1" applyBorder="1" applyAlignment="1">
      <alignment wrapText="1"/>
    </xf>
    <xf numFmtId="168" fontId="34" fillId="0" borderId="0" xfId="0" applyNumberFormat="1" applyFont="1" applyFill="1" applyAlignment="1">
      <alignment wrapText="1"/>
    </xf>
    <xf numFmtId="0" fontId="63" fillId="0" borderId="0" xfId="0" applyFont="1" applyFill="1" applyBorder="1" applyAlignment="1"/>
    <xf numFmtId="0" fontId="63" fillId="0" borderId="0" xfId="0" applyNumberFormat="1" applyFont="1" applyFill="1" applyBorder="1" applyAlignment="1">
      <alignment horizontal="left" wrapText="1"/>
    </xf>
    <xf numFmtId="0" fontId="47" fillId="0" borderId="0" xfId="0" applyFont="1" applyFill="1" applyBorder="1" applyAlignment="1">
      <alignment vertical="center"/>
    </xf>
    <xf numFmtId="0" fontId="47" fillId="0" borderId="0" xfId="0" applyFont="1" applyFill="1" applyBorder="1" applyAlignment="1">
      <alignment horizontal="left" vertical="center"/>
    </xf>
    <xf numFmtId="0" fontId="45" fillId="0" borderId="0" xfId="0" applyFont="1" applyFill="1" applyBorder="1" applyAlignment="1">
      <alignment horizontal="center" vertical="center" wrapText="1"/>
    </xf>
    <xf numFmtId="0" fontId="34" fillId="0" borderId="21" xfId="0" applyFont="1" applyFill="1" applyBorder="1" applyAlignment="1">
      <alignment horizontal="center" vertical="center" wrapText="1"/>
    </xf>
    <xf numFmtId="0" fontId="43" fillId="0" borderId="0" xfId="0" applyFont="1" applyFill="1" applyBorder="1" applyAlignment="1">
      <alignment horizontal="right" wrapText="1"/>
    </xf>
    <xf numFmtId="0" fontId="55" fillId="0" borderId="0" xfId="0" applyNumberFormat="1" applyFont="1" applyFill="1" applyBorder="1" applyAlignment="1">
      <alignment horizontal="right" wrapText="1"/>
    </xf>
    <xf numFmtId="0" fontId="35" fillId="0" borderId="0" xfId="0" applyFont="1" applyFill="1" applyBorder="1" applyAlignment="1">
      <alignment horizontal="left" wrapText="1"/>
    </xf>
    <xf numFmtId="0" fontId="61" fillId="0" borderId="0" xfId="0" applyFont="1" applyFill="1" applyBorder="1" applyAlignment="1">
      <alignment horizontal="left" vertical="center" indent="7"/>
    </xf>
    <xf numFmtId="0" fontId="31" fillId="0" borderId="0" xfId="0" applyFont="1" applyFill="1" applyAlignment="1">
      <alignment vertical="center"/>
    </xf>
    <xf numFmtId="0" fontId="35" fillId="0" borderId="23" xfId="0" applyFont="1" applyFill="1" applyBorder="1" applyAlignment="1">
      <alignment vertical="center"/>
    </xf>
    <xf numFmtId="166" fontId="43" fillId="0" borderId="0" xfId="0" applyNumberFormat="1" applyFont="1" applyFill="1" applyBorder="1" applyAlignment="1">
      <alignment horizontal="right" wrapText="1"/>
    </xf>
    <xf numFmtId="0" fontId="61" fillId="0" borderId="0" xfId="0" applyFont="1" applyFill="1" applyAlignment="1">
      <alignment horizontal="left" wrapText="1" indent="7"/>
    </xf>
    <xf numFmtId="0" fontId="31" fillId="0" borderId="0" xfId="0" applyFont="1" applyFill="1" applyAlignment="1">
      <alignment horizontal="left" vertical="center"/>
    </xf>
    <xf numFmtId="0" fontId="35" fillId="0" borderId="23" xfId="0" applyFont="1" applyFill="1" applyBorder="1" applyAlignment="1">
      <alignment horizontal="left" vertical="center"/>
    </xf>
    <xf numFmtId="1" fontId="43" fillId="0" borderId="15" xfId="0" applyNumberFormat="1" applyFont="1" applyFill="1" applyBorder="1" applyAlignment="1">
      <alignment horizontal="right"/>
    </xf>
    <xf numFmtId="164" fontId="34" fillId="0" borderId="0" xfId="0" applyNumberFormat="1" applyFont="1" applyFill="1" applyBorder="1" applyAlignment="1">
      <alignment horizontal="left" wrapText="1"/>
    </xf>
    <xf numFmtId="164" fontId="34" fillId="0" borderId="0" xfId="0" applyNumberFormat="1" applyFont="1" applyFill="1" applyBorder="1" applyAlignment="1">
      <alignment horizontal="left" wrapText="1" indent="1"/>
    </xf>
    <xf numFmtId="164" fontId="34" fillId="0" borderId="0" xfId="0" applyNumberFormat="1" applyFont="1" applyFill="1" applyBorder="1" applyAlignment="1">
      <alignment horizontal="left"/>
    </xf>
    <xf numFmtId="170" fontId="34" fillId="0" borderId="0" xfId="0" applyNumberFormat="1" applyFont="1" applyFill="1" applyBorder="1" applyAlignment="1">
      <alignment horizontal="left"/>
    </xf>
    <xf numFmtId="0" fontId="34" fillId="0" borderId="0" xfId="0" applyFont="1" applyFill="1" applyAlignment="1">
      <alignment horizontal="justify"/>
    </xf>
    <xf numFmtId="0" fontId="34" fillId="0" borderId="0" xfId="0" applyNumberFormat="1" applyFont="1" applyFill="1" applyBorder="1" applyAlignment="1">
      <alignment horizontal="left"/>
    </xf>
    <xf numFmtId="0" fontId="55" fillId="0" borderId="0" xfId="0" applyFont="1" applyFill="1" applyAlignment="1">
      <alignment wrapText="1"/>
    </xf>
    <xf numFmtId="0" fontId="54" fillId="0" borderId="0" xfId="0" applyFont="1" applyFill="1" applyBorder="1" applyAlignment="1"/>
    <xf numFmtId="0" fontId="55" fillId="0" borderId="16" xfId="51" applyFont="1" applyFill="1" applyBorder="1" applyAlignment="1">
      <alignment horizontal="center" vertical="center" wrapText="1"/>
    </xf>
    <xf numFmtId="0" fontId="55" fillId="0" borderId="0" xfId="0" applyFont="1" applyFill="1" applyBorder="1" applyAlignment="1">
      <alignment wrapText="1"/>
    </xf>
    <xf numFmtId="170" fontId="54" fillId="0" borderId="0" xfId="51" applyNumberFormat="1" applyFont="1" applyFill="1" applyBorder="1" applyAlignment="1">
      <alignment horizontal="left" wrapText="1"/>
    </xf>
    <xf numFmtId="0" fontId="56" fillId="0" borderId="0" xfId="0" applyFont="1" applyFill="1" applyBorder="1" applyAlignment="1">
      <alignment wrapText="1"/>
    </xf>
    <xf numFmtId="0" fontId="56" fillId="0" borderId="0" xfId="0" applyFont="1" applyFill="1" applyAlignment="1">
      <alignment wrapText="1"/>
    </xf>
    <xf numFmtId="0" fontId="55" fillId="0" borderId="0" xfId="0" applyFont="1" applyFill="1" applyBorder="1" applyAlignment="1">
      <alignment horizontal="right" wrapText="1"/>
    </xf>
    <xf numFmtId="0" fontId="55" fillId="0" borderId="0" xfId="0" applyFont="1" applyFill="1" applyAlignment="1">
      <alignment horizontal="right" wrapText="1"/>
    </xf>
    <xf numFmtId="0" fontId="55" fillId="0" borderId="0" xfId="0" applyNumberFormat="1" applyFont="1" applyFill="1" applyAlignment="1">
      <alignment horizontal="right" wrapText="1"/>
    </xf>
    <xf numFmtId="0" fontId="55" fillId="0" borderId="0" xfId="0" applyNumberFormat="1" applyFont="1" applyFill="1" applyAlignment="1">
      <alignment wrapText="1"/>
    </xf>
    <xf numFmtId="0" fontId="63" fillId="0" borderId="0" xfId="51" applyNumberFormat="1" applyFont="1" applyFill="1" applyBorder="1" applyAlignment="1">
      <alignment horizontal="left" wrapText="1"/>
    </xf>
    <xf numFmtId="165" fontId="31" fillId="0" borderId="0" xfId="0" applyNumberFormat="1" applyFont="1" applyFill="1" applyBorder="1" applyAlignment="1"/>
    <xf numFmtId="165" fontId="34" fillId="0" borderId="24" xfId="37" applyNumberFormat="1" applyFont="1" applyFill="1" applyBorder="1" applyAlignment="1" applyProtection="1"/>
    <xf numFmtId="165" fontId="35" fillId="0" borderId="0" xfId="0" applyNumberFormat="1" applyFont="1" applyFill="1" applyBorder="1" applyAlignment="1">
      <alignment horizontal="left" wrapText="1" indent="6"/>
    </xf>
    <xf numFmtId="165" fontId="34" fillId="0" borderId="0" xfId="0" applyNumberFormat="1" applyFont="1" applyFill="1" applyBorder="1" applyAlignment="1">
      <alignment horizontal="left" wrapText="1" indent="6"/>
    </xf>
    <xf numFmtId="1" fontId="31" fillId="0" borderId="15" xfId="0" applyNumberFormat="1" applyFont="1" applyFill="1" applyBorder="1" applyAlignment="1">
      <alignment horizontal="left" wrapText="1"/>
    </xf>
    <xf numFmtId="165" fontId="31" fillId="0" borderId="15" xfId="0" applyNumberFormat="1" applyFont="1" applyFill="1" applyBorder="1" applyAlignment="1">
      <alignment wrapText="1"/>
    </xf>
    <xf numFmtId="165" fontId="31" fillId="0" borderId="0" xfId="0" applyNumberFormat="1" applyFont="1" applyFill="1" applyAlignment="1">
      <alignment wrapText="1"/>
    </xf>
    <xf numFmtId="165" fontId="31" fillId="0" borderId="17" xfId="0" applyNumberFormat="1" applyFont="1" applyFill="1" applyBorder="1" applyAlignment="1">
      <alignment wrapText="1"/>
    </xf>
    <xf numFmtId="0" fontId="31" fillId="0" borderId="0" xfId="0" applyFont="1" applyFill="1" applyBorder="1" applyAlignment="1">
      <alignment horizontal="right"/>
    </xf>
    <xf numFmtId="0" fontId="31" fillId="0" borderId="15" xfId="0" applyFont="1" applyFill="1" applyBorder="1" applyAlignment="1"/>
    <xf numFmtId="0" fontId="31" fillId="0" borderId="0" xfId="0" applyFont="1" applyFill="1" applyBorder="1" applyAlignment="1">
      <alignment horizontal="right" wrapText="1"/>
    </xf>
    <xf numFmtId="165" fontId="34" fillId="0" borderId="0" xfId="0" applyNumberFormat="1" applyFont="1" applyFill="1" applyAlignment="1">
      <alignment horizontal="right" wrapText="1"/>
    </xf>
    <xf numFmtId="165" fontId="61" fillId="0" borderId="0" xfId="0" applyNumberFormat="1" applyFont="1" applyFill="1" applyAlignment="1">
      <alignment wrapText="1"/>
    </xf>
    <xf numFmtId="165" fontId="61" fillId="0" borderId="0" xfId="0" applyNumberFormat="1" applyFont="1" applyFill="1" applyBorder="1" applyAlignment="1">
      <alignment horizontal="right" wrapText="1"/>
    </xf>
    <xf numFmtId="0" fontId="34" fillId="0" borderId="19" xfId="0" applyFont="1" applyFill="1" applyBorder="1" applyAlignment="1">
      <alignment horizontal="right" wrapText="1"/>
    </xf>
    <xf numFmtId="0" fontId="34" fillId="0" borderId="15" xfId="0" applyFont="1" applyFill="1" applyBorder="1" applyAlignment="1">
      <alignment horizontal="right" vertical="center" wrapText="1"/>
    </xf>
    <xf numFmtId="0" fontId="34" fillId="0" borderId="0" xfId="0" applyFont="1" applyFill="1" applyAlignment="1">
      <alignment horizontal="right" vertical="center" wrapText="1"/>
    </xf>
    <xf numFmtId="170" fontId="45" fillId="0" borderId="17" xfId="0" applyNumberFormat="1" applyFont="1" applyFill="1" applyBorder="1" applyAlignment="1">
      <alignment vertical="top" wrapText="1"/>
    </xf>
    <xf numFmtId="49" fontId="34" fillId="0" borderId="17" xfId="0" applyNumberFormat="1" applyFont="1" applyFill="1" applyBorder="1" applyAlignment="1">
      <alignment horizontal="right" vertical="top" wrapText="1"/>
    </xf>
    <xf numFmtId="49" fontId="34" fillId="0" borderId="15" xfId="0" applyNumberFormat="1" applyFont="1" applyFill="1" applyBorder="1" applyAlignment="1">
      <alignment horizontal="right" vertical="top" wrapText="1"/>
    </xf>
    <xf numFmtId="49" fontId="34" fillId="0" borderId="0" xfId="0" applyNumberFormat="1" applyFont="1" applyFill="1" applyBorder="1" applyAlignment="1">
      <alignment horizontal="right" vertical="top" wrapText="1"/>
    </xf>
    <xf numFmtId="49" fontId="34" fillId="0" borderId="0" xfId="0" applyNumberFormat="1" applyFont="1" applyFill="1" applyBorder="1" applyAlignment="1">
      <alignment horizontal="right"/>
    </xf>
    <xf numFmtId="49" fontId="34" fillId="0" borderId="19" xfId="0" applyNumberFormat="1" applyFont="1" applyFill="1" applyBorder="1" applyAlignment="1">
      <alignment horizontal="right"/>
    </xf>
    <xf numFmtId="49" fontId="34" fillId="0" borderId="15" xfId="0" applyNumberFormat="1" applyFont="1" applyFill="1" applyBorder="1" applyAlignment="1">
      <alignment horizontal="right"/>
    </xf>
    <xf numFmtId="0" fontId="34" fillId="0" borderId="15" xfId="0" applyNumberFormat="1" applyFont="1" applyFill="1" applyBorder="1" applyAlignment="1">
      <alignment horizontal="right" vertical="center" wrapText="1"/>
    </xf>
    <xf numFmtId="0" fontId="34" fillId="0" borderId="0" xfId="0" applyNumberFormat="1" applyFont="1" applyFill="1" applyAlignment="1">
      <alignment horizontal="right" vertical="center" wrapText="1"/>
    </xf>
    <xf numFmtId="0" fontId="34" fillId="0" borderId="15" xfId="0" applyFont="1" applyFill="1" applyBorder="1" applyAlignment="1">
      <alignment horizontal="right" vertical="top" wrapText="1"/>
    </xf>
    <xf numFmtId="0" fontId="34" fillId="0" borderId="0" xfId="0" applyFont="1" applyFill="1" applyAlignment="1">
      <alignment horizontal="right" vertical="top" wrapText="1"/>
    </xf>
    <xf numFmtId="49" fontId="31" fillId="0" borderId="0" xfId="0" applyNumberFormat="1" applyFont="1" applyFill="1" applyBorder="1" applyAlignment="1">
      <alignment horizontal="right"/>
    </xf>
    <xf numFmtId="0" fontId="48" fillId="0" borderId="0" xfId="0" applyFont="1" applyFill="1" applyBorder="1" applyAlignment="1">
      <alignment vertical="top" wrapText="1"/>
    </xf>
    <xf numFmtId="0" fontId="61" fillId="0" borderId="0" xfId="0" applyFont="1" applyFill="1" applyBorder="1" applyAlignment="1">
      <alignment vertical="center"/>
    </xf>
    <xf numFmtId="0" fontId="63" fillId="0" borderId="17" xfId="0" applyFont="1" applyFill="1" applyBorder="1" applyAlignment="1">
      <alignment vertical="top" wrapText="1"/>
    </xf>
    <xf numFmtId="0" fontId="34" fillId="0" borderId="10" xfId="0" applyFont="1" applyFill="1" applyBorder="1"/>
    <xf numFmtId="0" fontId="61" fillId="0" borderId="0" xfId="0" applyFont="1" applyFill="1" applyBorder="1" applyAlignment="1">
      <alignment vertical="top" wrapText="1"/>
    </xf>
    <xf numFmtId="0" fontId="31" fillId="0" borderId="0" xfId="0" applyFont="1" applyFill="1" applyBorder="1" applyAlignment="1">
      <alignment horizontal="left" vertical="center" wrapText="1"/>
    </xf>
    <xf numFmtId="0" fontId="35" fillId="0" borderId="0" xfId="0" applyFont="1" applyFill="1" applyBorder="1" applyAlignment="1">
      <alignment horizontal="left" vertical="center" wrapText="1"/>
    </xf>
    <xf numFmtId="0" fontId="34" fillId="0" borderId="0" xfId="0" applyFont="1" applyFill="1" applyAlignment="1">
      <alignment horizontal="center" vertical="center"/>
    </xf>
    <xf numFmtId="0" fontId="34" fillId="0" borderId="19" xfId="0" applyFont="1" applyFill="1" applyBorder="1" applyAlignment="1">
      <alignment horizontal="right"/>
    </xf>
    <xf numFmtId="0" fontId="34" fillId="0" borderId="15" xfId="0" applyFont="1" applyFill="1" applyBorder="1" applyAlignment="1">
      <alignment horizontal="right"/>
    </xf>
    <xf numFmtId="165" fontId="34" fillId="0" borderId="15" xfId="0" applyNumberFormat="1" applyFont="1" applyFill="1" applyBorder="1" applyAlignment="1">
      <alignment horizontal="right"/>
    </xf>
    <xf numFmtId="165" fontId="34" fillId="0" borderId="0" xfId="0" applyNumberFormat="1" applyFont="1" applyFill="1" applyBorder="1" applyAlignment="1">
      <alignment horizontal="right"/>
    </xf>
    <xf numFmtId="165" fontId="34" fillId="0" borderId="19" xfId="0" applyNumberFormat="1" applyFont="1" applyFill="1" applyBorder="1" applyAlignment="1">
      <alignment horizontal="right"/>
    </xf>
    <xf numFmtId="0" fontId="61" fillId="0" borderId="0" xfId="0" applyFont="1" applyFill="1" applyAlignment="1">
      <alignment horizontal="left"/>
    </xf>
    <xf numFmtId="0" fontId="5" fillId="0" borderId="0" xfId="0" applyFont="1" applyFill="1" applyBorder="1"/>
    <xf numFmtId="0" fontId="0" fillId="0" borderId="0" xfId="0" applyFill="1" applyAlignment="1">
      <alignment wrapText="1"/>
    </xf>
    <xf numFmtId="0" fontId="68" fillId="0" borderId="0" xfId="0" applyFont="1" applyFill="1" applyBorder="1"/>
    <xf numFmtId="170" fontId="34" fillId="0" borderId="22" xfId="0" applyNumberFormat="1" applyFont="1" applyFill="1" applyBorder="1" applyAlignment="1">
      <alignment wrapText="1"/>
    </xf>
    <xf numFmtId="0" fontId="61" fillId="0" borderId="0" xfId="0" applyFont="1" applyBorder="1"/>
    <xf numFmtId="0" fontId="61" fillId="0" borderId="0" xfId="0" applyNumberFormat="1" applyFont="1" applyFill="1" applyBorder="1" applyAlignment="1">
      <alignment horizontal="left" indent="7"/>
    </xf>
    <xf numFmtId="170" fontId="34" fillId="0" borderId="0" xfId="0" applyNumberFormat="1" applyFont="1" applyFill="1" applyBorder="1" applyAlignment="1"/>
    <xf numFmtId="2" fontId="34" fillId="0" borderId="15" xfId="51" applyNumberFormat="1" applyFont="1" applyFill="1" applyBorder="1" applyAlignment="1">
      <alignment horizontal="right" wrapText="1"/>
    </xf>
    <xf numFmtId="2" fontId="34" fillId="0" borderId="0" xfId="51" applyNumberFormat="1" applyFont="1" applyFill="1" applyBorder="1" applyAlignment="1">
      <alignment horizontal="right" wrapText="1"/>
    </xf>
    <xf numFmtId="0" fontId="63" fillId="0" borderId="0" xfId="0" applyFont="1" applyFill="1" applyBorder="1" applyAlignment="1">
      <alignment vertical="center"/>
    </xf>
    <xf numFmtId="2" fontId="31" fillId="0" borderId="0" xfId="0" applyNumberFormat="1" applyFont="1" applyFill="1" applyBorder="1" applyAlignment="1">
      <alignment vertical="center"/>
    </xf>
    <xf numFmtId="2" fontId="35" fillId="0" borderId="0" xfId="0" applyNumberFormat="1" applyFont="1" applyFill="1" applyBorder="1" applyAlignment="1">
      <alignment vertical="center"/>
    </xf>
    <xf numFmtId="0" fontId="34" fillId="0" borderId="23" xfId="0" applyFont="1" applyFill="1" applyBorder="1" applyAlignment="1">
      <alignment horizontal="left" indent="6"/>
    </xf>
    <xf numFmtId="2" fontId="34" fillId="0" borderId="23" xfId="0" applyNumberFormat="1" applyFont="1" applyFill="1" applyBorder="1" applyAlignment="1">
      <alignment horizontal="left" indent="6"/>
    </xf>
    <xf numFmtId="1" fontId="34" fillId="0" borderId="13" xfId="0" applyNumberFormat="1" applyFont="1" applyFill="1" applyBorder="1" applyAlignment="1">
      <alignment horizontal="center" vertical="center"/>
    </xf>
    <xf numFmtId="1" fontId="34" fillId="0" borderId="11" xfId="0" applyNumberFormat="1" applyFont="1" applyFill="1" applyBorder="1" applyAlignment="1">
      <alignment horizontal="center" vertical="center"/>
    </xf>
    <xf numFmtId="2" fontId="34" fillId="0" borderId="17" xfId="0" applyNumberFormat="1" applyFont="1" applyFill="1" applyBorder="1" applyAlignment="1">
      <alignment wrapText="1"/>
    </xf>
    <xf numFmtId="1" fontId="34" fillId="0" borderId="19" xfId="0" applyNumberFormat="1" applyFont="1" applyFill="1" applyBorder="1" applyAlignment="1">
      <alignment horizontal="right"/>
    </xf>
    <xf numFmtId="0" fontId="31" fillId="0" borderId="0" xfId="0" applyFont="1" applyFill="1" applyBorder="1" applyAlignment="1">
      <alignment horizontal="left" indent="7"/>
    </xf>
    <xf numFmtId="170" fontId="31" fillId="0" borderId="14" xfId="0" applyNumberFormat="1" applyFont="1" applyFill="1" applyBorder="1" applyAlignment="1">
      <alignment horizontal="left" wrapText="1"/>
    </xf>
    <xf numFmtId="170" fontId="34" fillId="0" borderId="15" xfId="0" applyNumberFormat="1" applyFont="1" applyFill="1" applyBorder="1" applyAlignment="1">
      <alignment horizontal="left" wrapText="1"/>
    </xf>
    <xf numFmtId="0" fontId="34" fillId="0" borderId="27" xfId="0" applyFont="1" applyFill="1" applyBorder="1"/>
    <xf numFmtId="0" fontId="63" fillId="0" borderId="15" xfId="0" applyFont="1" applyFill="1" applyBorder="1" applyAlignment="1">
      <alignment horizontal="left" wrapText="1"/>
    </xf>
    <xf numFmtId="0" fontId="34" fillId="0" borderId="0" xfId="0" applyFont="1" applyFill="1" applyBorder="1" applyAlignment="1">
      <alignment horizontal="center" vertical="top"/>
    </xf>
    <xf numFmtId="0" fontId="34" fillId="0" borderId="16" xfId="0" applyFont="1" applyFill="1" applyBorder="1" applyAlignment="1">
      <alignment horizontal="center" vertical="top" wrapText="1"/>
    </xf>
    <xf numFmtId="0" fontId="34" fillId="0" borderId="19" xfId="0" applyFont="1" applyFill="1" applyBorder="1" applyAlignment="1">
      <alignment horizontal="center" vertical="top" wrapText="1"/>
    </xf>
    <xf numFmtId="0" fontId="61" fillId="0" borderId="0" xfId="0" applyFont="1" applyFill="1" applyAlignment="1">
      <alignment horizontal="left" wrapText="1" indent="1"/>
    </xf>
    <xf numFmtId="0" fontId="34" fillId="0" borderId="11" xfId="0" applyFont="1" applyFill="1" applyBorder="1" applyAlignment="1">
      <alignment horizontal="center" vertical="center" wrapText="1"/>
    </xf>
    <xf numFmtId="0" fontId="34" fillId="0" borderId="10" xfId="0" applyFont="1" applyFill="1" applyBorder="1" applyAlignment="1">
      <alignment horizontal="center" vertical="center" wrapText="1"/>
    </xf>
    <xf numFmtId="170" fontId="55" fillId="0" borderId="0" xfId="0" applyNumberFormat="1" applyFont="1" applyFill="1" applyAlignment="1">
      <alignment wrapText="1"/>
    </xf>
    <xf numFmtId="170" fontId="55" fillId="0" borderId="0" xfId="0" applyNumberFormat="1" applyFont="1" applyFill="1" applyAlignment="1">
      <alignment horizontal="left" wrapText="1" indent="1"/>
    </xf>
    <xf numFmtId="170" fontId="55" fillId="0" borderId="0" xfId="0" applyNumberFormat="1" applyFont="1" applyFill="1" applyBorder="1" applyAlignment="1"/>
    <xf numFmtId="0" fontId="34" fillId="0" borderId="16" xfId="0" applyFont="1" applyFill="1" applyBorder="1" applyAlignment="1">
      <alignment horizontal="center" vertical="center" wrapText="1"/>
    </xf>
    <xf numFmtId="0" fontId="34" fillId="0" borderId="11" xfId="0" applyFont="1" applyFill="1" applyBorder="1" applyAlignment="1">
      <alignment horizontal="center" vertical="center" wrapText="1"/>
    </xf>
    <xf numFmtId="0" fontId="34" fillId="0" borderId="14" xfId="0" applyFont="1" applyFill="1" applyBorder="1" applyAlignment="1">
      <alignment horizontal="center" vertical="center" wrapText="1"/>
    </xf>
    <xf numFmtId="0" fontId="34" fillId="0" borderId="13" xfId="0" applyFont="1" applyFill="1" applyBorder="1" applyAlignment="1">
      <alignment horizontal="center" vertical="center" wrapText="1"/>
    </xf>
    <xf numFmtId="0" fontId="34" fillId="0" borderId="11" xfId="0" applyFont="1" applyFill="1" applyBorder="1" applyAlignment="1">
      <alignment horizontal="center" vertical="center" wrapText="1"/>
    </xf>
    <xf numFmtId="0" fontId="34" fillId="0" borderId="13" xfId="0" applyFont="1" applyFill="1" applyBorder="1" applyAlignment="1">
      <alignment horizontal="center" vertical="center" wrapText="1"/>
    </xf>
    <xf numFmtId="0" fontId="54" fillId="0" borderId="0" xfId="0" applyFont="1" applyFill="1" applyBorder="1" applyAlignment="1">
      <alignment horizontal="left" vertical="center"/>
    </xf>
    <xf numFmtId="170" fontId="34" fillId="0" borderId="18" xfId="0" applyNumberFormat="1" applyFont="1" applyFill="1" applyBorder="1" applyAlignment="1">
      <alignment horizontal="left" wrapText="1"/>
    </xf>
    <xf numFmtId="0" fontId="54" fillId="0" borderId="0" xfId="0" applyFont="1" applyFill="1" applyBorder="1" applyAlignment="1">
      <alignment vertical="center"/>
    </xf>
    <xf numFmtId="0" fontId="54" fillId="0" borderId="0" xfId="0" applyFont="1" applyFill="1" applyBorder="1" applyAlignment="1">
      <alignment horizontal="left"/>
    </xf>
    <xf numFmtId="0" fontId="61" fillId="0" borderId="0" xfId="0" applyFont="1" applyAlignment="1">
      <alignment horizontal="left"/>
    </xf>
    <xf numFmtId="0" fontId="61" fillId="0" borderId="0" xfId="0" applyFont="1" applyBorder="1" applyAlignment="1">
      <alignment horizontal="left"/>
    </xf>
    <xf numFmtId="0" fontId="61" fillId="0" borderId="0" xfId="37" applyFont="1" applyAlignment="1" applyProtection="1">
      <alignment horizontal="left"/>
    </xf>
    <xf numFmtId="0" fontId="61" fillId="0" borderId="0" xfId="51" applyFont="1" applyAlignment="1">
      <alignment horizontal="left"/>
    </xf>
    <xf numFmtId="0" fontId="61" fillId="0" borderId="0" xfId="0" applyNumberFormat="1" applyFont="1" applyBorder="1" applyAlignment="1">
      <alignment horizontal="left"/>
    </xf>
    <xf numFmtId="0" fontId="12" fillId="0" borderId="0" xfId="54" applyFont="1" applyFill="1"/>
    <xf numFmtId="0" fontId="71" fillId="0" borderId="0" xfId="54" applyFont="1" applyFill="1" applyAlignment="1"/>
    <xf numFmtId="0" fontId="72" fillId="0" borderId="0" xfId="54" applyFont="1" applyFill="1" applyAlignment="1"/>
    <xf numFmtId="0" fontId="12" fillId="0" borderId="0" xfId="54" applyFont="1" applyFill="1" applyAlignment="1"/>
    <xf numFmtId="0" fontId="73" fillId="0" borderId="0" xfId="54" applyFont="1" applyFill="1" applyAlignment="1"/>
    <xf numFmtId="0" fontId="74" fillId="0" borderId="0" xfId="54" applyFont="1" applyFill="1" applyAlignment="1"/>
    <xf numFmtId="0" fontId="73" fillId="0" borderId="0" xfId="54" applyFont="1" applyFill="1" applyAlignment="1">
      <alignment vertical="top"/>
    </xf>
    <xf numFmtId="0" fontId="74" fillId="0" borderId="0" xfId="54" applyFont="1" applyFill="1" applyAlignment="1">
      <alignment horizontal="center"/>
    </xf>
    <xf numFmtId="0" fontId="73" fillId="0" borderId="0" xfId="54" applyFont="1" applyFill="1" applyAlignment="1">
      <alignment wrapText="1"/>
    </xf>
    <xf numFmtId="0" fontId="75" fillId="0" borderId="0" xfId="54" applyFont="1" applyFill="1" applyAlignment="1">
      <alignment vertical="top"/>
    </xf>
    <xf numFmtId="0" fontId="76" fillId="0" borderId="0" xfId="0" applyFont="1"/>
    <xf numFmtId="0" fontId="77" fillId="0" borderId="0" xfId="54" applyFont="1" applyFill="1"/>
    <xf numFmtId="2" fontId="61" fillId="0" borderId="24" xfId="37" applyNumberFormat="1" applyFont="1" applyFill="1" applyBorder="1" applyAlignment="1" applyProtection="1">
      <alignment horizontal="center" vertical="center"/>
    </xf>
    <xf numFmtId="165" fontId="61" fillId="0" borderId="24" xfId="37" applyNumberFormat="1" applyFont="1" applyFill="1" applyBorder="1" applyAlignment="1" applyProtection="1"/>
    <xf numFmtId="0" fontId="34" fillId="0" borderId="11" xfId="0" applyFont="1" applyFill="1" applyBorder="1" applyAlignment="1">
      <alignment horizontal="center" vertical="center" wrapText="1"/>
    </xf>
    <xf numFmtId="0" fontId="45" fillId="0" borderId="14" xfId="0" applyFont="1" applyFill="1" applyBorder="1" applyAlignment="1">
      <alignment horizontal="center" vertical="center" wrapText="1"/>
    </xf>
    <xf numFmtId="0" fontId="34" fillId="0" borderId="13" xfId="0" applyFont="1" applyFill="1" applyBorder="1" applyAlignment="1">
      <alignment horizontal="center" vertical="center" wrapText="1"/>
    </xf>
    <xf numFmtId="0" fontId="31" fillId="0" borderId="17" xfId="0" applyFont="1" applyFill="1" applyBorder="1" applyAlignment="1">
      <alignment wrapText="1"/>
    </xf>
    <xf numFmtId="0" fontId="35" fillId="0" borderId="0" xfId="0" applyFont="1" applyFill="1" applyBorder="1" applyAlignment="1">
      <alignment horizontal="justify" vertical="center" wrapText="1"/>
    </xf>
    <xf numFmtId="0" fontId="34" fillId="0" borderId="0" xfId="0" applyFont="1" applyFill="1" applyBorder="1" applyAlignment="1">
      <alignment horizontal="center" vertical="center" wrapText="1"/>
    </xf>
    <xf numFmtId="0" fontId="34" fillId="0" borderId="0" xfId="0" applyFont="1" applyFill="1" applyBorder="1" applyAlignment="1">
      <alignment horizontal="center" wrapText="1"/>
    </xf>
    <xf numFmtId="0" fontId="34" fillId="0" borderId="16" xfId="0" applyFont="1" applyFill="1" applyBorder="1" applyAlignment="1">
      <alignment horizontal="center" vertical="center" wrapText="1"/>
    </xf>
    <xf numFmtId="0" fontId="34" fillId="0" borderId="11" xfId="0" applyFont="1" applyFill="1" applyBorder="1" applyAlignment="1">
      <alignment horizontal="center" vertical="center" wrapText="1"/>
    </xf>
    <xf numFmtId="0" fontId="34" fillId="0" borderId="10" xfId="0" applyFont="1" applyFill="1" applyBorder="1" applyAlignment="1">
      <alignment horizontal="center" vertical="center" wrapText="1"/>
    </xf>
    <xf numFmtId="0" fontId="34" fillId="0" borderId="12" xfId="0" applyFont="1" applyFill="1" applyBorder="1" applyAlignment="1">
      <alignment horizontal="center" vertical="center" wrapText="1"/>
    </xf>
    <xf numFmtId="0" fontId="31" fillId="0" borderId="0" xfId="0" applyFont="1" applyFill="1" applyBorder="1" applyAlignment="1">
      <alignment horizontal="left" vertical="center"/>
    </xf>
    <xf numFmtId="0" fontId="61" fillId="0" borderId="0" xfId="0" applyFont="1" applyFill="1" applyBorder="1" applyAlignment="1">
      <alignment horizontal="left" indent="7"/>
    </xf>
    <xf numFmtId="0" fontId="61" fillId="0" borderId="0" xfId="0" applyFont="1" applyFill="1" applyAlignment="1">
      <alignment horizontal="left" indent="7"/>
    </xf>
    <xf numFmtId="0" fontId="31" fillId="0" borderId="0" xfId="0" applyFont="1" applyFill="1" applyAlignment="1">
      <alignment horizontal="center" vertical="center"/>
    </xf>
    <xf numFmtId="0" fontId="34" fillId="0" borderId="13" xfId="0" applyFont="1" applyFill="1" applyBorder="1" applyAlignment="1">
      <alignment horizontal="center" vertical="center" wrapText="1"/>
    </xf>
    <xf numFmtId="0" fontId="78" fillId="0" borderId="0" xfId="0" applyFont="1" applyFill="1" applyBorder="1"/>
    <xf numFmtId="0" fontId="55" fillId="0" borderId="11" xfId="0" applyFont="1" applyFill="1" applyBorder="1" applyAlignment="1">
      <alignment horizontal="center" vertical="center" wrapText="1"/>
    </xf>
    <xf numFmtId="0" fontId="79" fillId="0" borderId="0" xfId="0" applyFont="1" applyFill="1" applyBorder="1"/>
    <xf numFmtId="0" fontId="80" fillId="0" borderId="0" xfId="0" applyFont="1" applyFill="1" applyAlignment="1">
      <alignment horizontal="left" wrapText="1" indent="1"/>
    </xf>
    <xf numFmtId="0" fontId="38" fillId="0" borderId="0" xfId="0" applyFont="1" applyFill="1" applyAlignment="1">
      <alignment horizontal="left" wrapText="1" indent="1"/>
    </xf>
    <xf numFmtId="1" fontId="38" fillId="0" borderId="19" xfId="0" applyNumberFormat="1" applyFont="1" applyFill="1" applyBorder="1" applyAlignment="1">
      <alignment wrapText="1"/>
    </xf>
    <xf numFmtId="0" fontId="38" fillId="0" borderId="19" xfId="0" applyFont="1" applyFill="1" applyBorder="1" applyAlignment="1">
      <alignment wrapText="1"/>
    </xf>
    <xf numFmtId="0" fontId="38" fillId="0" borderId="15" xfId="0" applyFont="1" applyFill="1" applyBorder="1" applyAlignment="1">
      <alignment wrapText="1"/>
    </xf>
    <xf numFmtId="165" fontId="38" fillId="0" borderId="15" xfId="0" applyNumberFormat="1" applyFont="1" applyFill="1" applyBorder="1" applyAlignment="1">
      <alignment horizontal="right" wrapText="1"/>
    </xf>
    <xf numFmtId="165" fontId="38" fillId="0" borderId="0" xfId="0" applyNumberFormat="1" applyFont="1" applyFill="1" applyBorder="1" applyAlignment="1">
      <alignment wrapText="1"/>
    </xf>
    <xf numFmtId="0" fontId="79" fillId="0" borderId="0" xfId="0" applyFont="1" applyFill="1" applyBorder="1" applyAlignment="1">
      <alignment horizontal="left" vertical="center"/>
    </xf>
    <xf numFmtId="0" fontId="38" fillId="0" borderId="0" xfId="0" applyFont="1" applyFill="1" applyAlignment="1">
      <alignment horizontal="left" vertical="center" indent="7"/>
    </xf>
    <xf numFmtId="165" fontId="38" fillId="0" borderId="19" xfId="0" applyNumberFormat="1" applyFont="1" applyFill="1" applyBorder="1" applyAlignment="1">
      <alignment horizontal="right" wrapText="1"/>
    </xf>
    <xf numFmtId="2" fontId="79" fillId="0" borderId="15" xfId="51" applyNumberFormat="1" applyFont="1" applyFill="1" applyBorder="1" applyAlignment="1">
      <alignment horizontal="right" wrapText="1"/>
    </xf>
    <xf numFmtId="0" fontId="79" fillId="0" borderId="15" xfId="51" applyFont="1" applyFill="1" applyBorder="1" applyAlignment="1">
      <alignment horizontal="right" wrapText="1"/>
    </xf>
    <xf numFmtId="0" fontId="79" fillId="0" borderId="19" xfId="51" applyFont="1" applyFill="1" applyBorder="1" applyAlignment="1">
      <alignment horizontal="right" wrapText="1"/>
    </xf>
    <xf numFmtId="165" fontId="81" fillId="0" borderId="19" xfId="51" applyNumberFormat="1" applyFont="1" applyFill="1" applyBorder="1" applyAlignment="1">
      <alignment horizontal="right" wrapText="1"/>
    </xf>
    <xf numFmtId="165" fontId="38" fillId="0" borderId="19" xfId="51" applyNumberFormat="1" applyFont="1" applyFill="1" applyBorder="1" applyAlignment="1">
      <alignment horizontal="right" wrapText="1"/>
    </xf>
    <xf numFmtId="170" fontId="38" fillId="0" borderId="0" xfId="51" applyNumberFormat="1" applyFont="1" applyFill="1" applyBorder="1" applyAlignment="1">
      <alignment horizontal="left" wrapText="1"/>
    </xf>
    <xf numFmtId="0" fontId="38" fillId="0" borderId="0" xfId="0" applyFont="1" applyFill="1" applyBorder="1" applyAlignment="1">
      <alignment horizontal="right" vertical="center" wrapText="1"/>
    </xf>
    <xf numFmtId="0" fontId="38" fillId="0" borderId="0" xfId="0" applyFont="1" applyFill="1" applyBorder="1" applyAlignment="1">
      <alignment horizontal="right" vertical="top" wrapText="1"/>
    </xf>
    <xf numFmtId="165" fontId="38" fillId="0" borderId="0" xfId="0" applyNumberFormat="1" applyFont="1" applyFill="1" applyBorder="1" applyAlignment="1">
      <alignment horizontal="right" vertical="top" wrapText="1"/>
    </xf>
    <xf numFmtId="165" fontId="38" fillId="0" borderId="0" xfId="0" applyNumberFormat="1" applyFont="1" applyFill="1" applyBorder="1"/>
    <xf numFmtId="165" fontId="38" fillId="0" borderId="15" xfId="0" applyNumberFormat="1" applyFont="1" applyFill="1" applyBorder="1" applyAlignment="1">
      <alignment horizontal="right"/>
    </xf>
    <xf numFmtId="165" fontId="38" fillId="0" borderId="0" xfId="0" applyNumberFormat="1" applyFont="1" applyFill="1" applyBorder="1" applyAlignment="1">
      <alignment horizontal="right"/>
    </xf>
    <xf numFmtId="165" fontId="38" fillId="0" borderId="19" xfId="0" applyNumberFormat="1" applyFont="1" applyFill="1" applyBorder="1" applyAlignment="1">
      <alignment horizontal="right"/>
    </xf>
    <xf numFmtId="0" fontId="38" fillId="0" borderId="0" xfId="0" applyFont="1" applyFill="1"/>
    <xf numFmtId="0" fontId="31" fillId="0" borderId="0" xfId="0" applyFont="1" applyFill="1" applyBorder="1" applyAlignment="1">
      <alignment horizontal="center" vertical="center"/>
    </xf>
    <xf numFmtId="0" fontId="38" fillId="0" borderId="0" xfId="0" applyFont="1" applyFill="1" applyBorder="1" applyAlignment="1">
      <alignment horizontal="right" wrapText="1"/>
    </xf>
    <xf numFmtId="0" fontId="79" fillId="0" borderId="0" xfId="0" applyFont="1" applyFill="1" applyBorder="1" applyAlignment="1">
      <alignment vertical="center"/>
    </xf>
    <xf numFmtId="0" fontId="38" fillId="0" borderId="0" xfId="0" applyFont="1" applyFill="1" applyBorder="1" applyAlignment="1">
      <alignment vertical="center"/>
    </xf>
    <xf numFmtId="0" fontId="80" fillId="0" borderId="0" xfId="0" applyFont="1" applyFill="1" applyBorder="1" applyAlignment="1">
      <alignment horizontal="left" vertical="center" wrapText="1" indent="6"/>
    </xf>
    <xf numFmtId="0" fontId="38" fillId="0" borderId="0" xfId="118" applyFont="1" applyFill="1" applyBorder="1" applyAlignment="1" applyProtection="1">
      <alignment horizontal="center" vertical="center"/>
    </xf>
    <xf numFmtId="0" fontId="80" fillId="0" borderId="0" xfId="118" applyFont="1" applyFill="1" applyBorder="1" applyAlignment="1" applyProtection="1">
      <alignment horizontal="center" vertical="center"/>
    </xf>
    <xf numFmtId="170" fontId="34" fillId="0" borderId="17" xfId="0" applyNumberFormat="1" applyFont="1" applyFill="1" applyBorder="1" applyAlignment="1" applyProtection="1">
      <alignment wrapText="1"/>
      <protection locked="0"/>
    </xf>
    <xf numFmtId="0" fontId="12" fillId="0" borderId="0" xfId="0" applyFont="1"/>
    <xf numFmtId="1" fontId="54" fillId="0" borderId="14" xfId="0" applyNumberFormat="1" applyFont="1" applyFill="1" applyBorder="1" applyAlignment="1">
      <alignment horizontal="right" wrapText="1"/>
    </xf>
    <xf numFmtId="165" fontId="54" fillId="0" borderId="19" xfId="0" applyNumberFormat="1" applyFont="1" applyFill="1" applyBorder="1" applyAlignment="1"/>
    <xf numFmtId="0" fontId="79" fillId="0" borderId="0" xfId="0" applyFont="1" applyFill="1" applyBorder="1" applyAlignment="1">
      <alignment horizontal="center"/>
    </xf>
    <xf numFmtId="0" fontId="34" fillId="0" borderId="0" xfId="0" applyFont="1" applyFill="1" applyBorder="1" applyAlignment="1"/>
    <xf numFmtId="0" fontId="38" fillId="0" borderId="0" xfId="0" applyFont="1" applyFill="1" applyAlignment="1">
      <alignment horizontal="left" wrapText="1" indent="1"/>
    </xf>
    <xf numFmtId="0" fontId="55" fillId="0" borderId="11" xfId="0" applyFont="1" applyFill="1" applyBorder="1" applyAlignment="1">
      <alignment horizontal="center" vertical="center" wrapText="1"/>
    </xf>
    <xf numFmtId="0" fontId="55" fillId="0" borderId="17" xfId="0" applyFont="1" applyFill="1" applyBorder="1" applyAlignment="1">
      <alignment horizontal="left" wrapText="1" indent="1"/>
    </xf>
    <xf numFmtId="0" fontId="56" fillId="0" borderId="0" xfId="0" applyFont="1" applyFill="1" applyBorder="1"/>
    <xf numFmtId="170" fontId="55" fillId="0" borderId="17" xfId="0" applyNumberFormat="1" applyFont="1" applyFill="1" applyBorder="1" applyAlignment="1">
      <alignment horizontal="left" wrapText="1" indent="1"/>
    </xf>
    <xf numFmtId="0" fontId="34" fillId="0" borderId="17" xfId="0" applyNumberFormat="1" applyFont="1" applyFill="1" applyBorder="1" applyAlignment="1">
      <alignment horizontal="left" wrapText="1" indent="2"/>
    </xf>
    <xf numFmtId="2" fontId="34" fillId="0" borderId="15" xfId="115" applyNumberFormat="1" applyFont="1" applyFill="1" applyBorder="1" applyAlignment="1">
      <alignment horizontal="right"/>
    </xf>
    <xf numFmtId="2" fontId="34" fillId="0" borderId="19" xfId="115" applyNumberFormat="1" applyFont="1" applyFill="1" applyBorder="1" applyAlignment="1">
      <alignment horizontal="right"/>
    </xf>
    <xf numFmtId="2" fontId="31" fillId="0" borderId="14" xfId="115" applyNumberFormat="1" applyFont="1" applyFill="1" applyBorder="1" applyAlignment="1">
      <alignment horizontal="right"/>
    </xf>
    <xf numFmtId="2" fontId="31" fillId="0" borderId="16" xfId="115" applyNumberFormat="1" applyFont="1" applyFill="1" applyBorder="1" applyAlignment="1">
      <alignment horizontal="right"/>
    </xf>
    <xf numFmtId="0" fontId="34" fillId="0" borderId="15" xfId="115" applyFont="1" applyFill="1" applyBorder="1" applyAlignment="1">
      <alignment horizontal="right"/>
    </xf>
    <xf numFmtId="0" fontId="34" fillId="0" borderId="19" xfId="115" applyFont="1" applyFill="1" applyBorder="1" applyAlignment="1">
      <alignment horizontal="right"/>
    </xf>
    <xf numFmtId="2" fontId="34" fillId="0" borderId="15" xfId="116" applyNumberFormat="1" applyFont="1" applyFill="1" applyBorder="1" applyAlignment="1">
      <alignment horizontal="right" wrapText="1"/>
    </xf>
    <xf numFmtId="2" fontId="31" fillId="0" borderId="15" xfId="116" applyNumberFormat="1" applyFont="1" applyFill="1" applyBorder="1" applyAlignment="1">
      <alignment horizontal="right" wrapText="1"/>
    </xf>
    <xf numFmtId="0" fontId="35" fillId="0" borderId="15" xfId="0" applyFont="1" applyFill="1" applyBorder="1" applyAlignment="1">
      <alignment horizontal="right"/>
    </xf>
    <xf numFmtId="0" fontId="35" fillId="0" borderId="19" xfId="0" applyFont="1" applyFill="1" applyBorder="1" applyAlignment="1">
      <alignment horizontal="right"/>
    </xf>
    <xf numFmtId="2" fontId="31" fillId="0" borderId="15" xfId="0" applyNumberFormat="1" applyFont="1" applyFill="1" applyBorder="1" applyAlignment="1">
      <alignment horizontal="right" wrapText="1"/>
    </xf>
    <xf numFmtId="2" fontId="31" fillId="0" borderId="19" xfId="0" applyNumberFormat="1" applyFont="1" applyFill="1" applyBorder="1" applyAlignment="1">
      <alignment horizontal="right"/>
    </xf>
    <xf numFmtId="164" fontId="31" fillId="0" borderId="15" xfId="116" applyNumberFormat="1" applyFont="1" applyFill="1" applyBorder="1" applyAlignment="1">
      <alignment horizontal="right" wrapText="1"/>
    </xf>
    <xf numFmtId="0" fontId="34" fillId="0" borderId="15" xfId="116" applyFont="1" applyFill="1" applyBorder="1" applyAlignment="1">
      <alignment horizontal="right" wrapText="1"/>
    </xf>
    <xf numFmtId="2" fontId="34" fillId="0" borderId="19" xfId="116" applyNumberFormat="1" applyFont="1" applyFill="1" applyBorder="1" applyAlignment="1">
      <alignment horizontal="right" wrapText="1"/>
    </xf>
    <xf numFmtId="165" fontId="34" fillId="0" borderId="15" xfId="116" applyNumberFormat="1" applyFont="1" applyFill="1" applyBorder="1" applyAlignment="1">
      <alignment horizontal="right" wrapText="1"/>
    </xf>
    <xf numFmtId="1" fontId="31" fillId="0" borderId="14" xfId="0" applyNumberFormat="1" applyFont="1" applyFill="1" applyBorder="1" applyAlignment="1">
      <alignment horizontal="right" wrapText="1"/>
    </xf>
    <xf numFmtId="1" fontId="31" fillId="0" borderId="15" xfId="0" applyNumberFormat="1" applyFont="1" applyFill="1" applyBorder="1" applyAlignment="1">
      <alignment horizontal="right" wrapText="1"/>
    </xf>
    <xf numFmtId="4" fontId="31" fillId="0" borderId="14" xfId="0" applyNumberFormat="1" applyFont="1" applyFill="1" applyBorder="1" applyAlignment="1">
      <alignment horizontal="right" wrapText="1"/>
    </xf>
    <xf numFmtId="4" fontId="31" fillId="0" borderId="15" xfId="0" applyNumberFormat="1" applyFont="1" applyFill="1" applyBorder="1" applyAlignment="1">
      <alignment horizontal="right" wrapText="1"/>
    </xf>
    <xf numFmtId="4" fontId="34" fillId="0" borderId="15" xfId="0" applyNumberFormat="1" applyFont="1" applyFill="1" applyBorder="1" applyAlignment="1">
      <alignment horizontal="right" wrapText="1"/>
    </xf>
    <xf numFmtId="4" fontId="34" fillId="0" borderId="15" xfId="0" applyNumberFormat="1" applyFont="1" applyFill="1" applyBorder="1" applyAlignment="1">
      <alignment horizontal="right"/>
    </xf>
    <xf numFmtId="2" fontId="31" fillId="0" borderId="14" xfId="0" applyNumberFormat="1" applyFont="1" applyFill="1" applyBorder="1" applyAlignment="1">
      <alignment horizontal="right" wrapText="1"/>
    </xf>
    <xf numFmtId="165" fontId="31" fillId="0" borderId="14" xfId="0" applyNumberFormat="1" applyFont="1" applyFill="1" applyBorder="1" applyAlignment="1">
      <alignment horizontal="right" wrapText="1"/>
    </xf>
    <xf numFmtId="169" fontId="31" fillId="0" borderId="14" xfId="0" applyNumberFormat="1" applyFont="1" applyFill="1" applyBorder="1" applyAlignment="1">
      <alignment horizontal="right" wrapText="1"/>
    </xf>
    <xf numFmtId="169" fontId="31" fillId="0" borderId="16" xfId="0" applyNumberFormat="1" applyFont="1" applyFill="1" applyBorder="1" applyAlignment="1">
      <alignment horizontal="right" wrapText="1"/>
    </xf>
    <xf numFmtId="169" fontId="34" fillId="0" borderId="19" xfId="0" applyNumberFormat="1" applyFont="1" applyFill="1" applyBorder="1" applyAlignment="1">
      <alignment horizontal="right"/>
    </xf>
    <xf numFmtId="169" fontId="34" fillId="0" borderId="15" xfId="0" applyNumberFormat="1" applyFont="1" applyFill="1" applyBorder="1" applyAlignment="1">
      <alignment horizontal="right" wrapText="1"/>
    </xf>
    <xf numFmtId="169" fontId="34" fillId="0" borderId="19" xfId="0" applyNumberFormat="1" applyFont="1" applyFill="1" applyBorder="1" applyAlignment="1">
      <alignment horizontal="right" wrapText="1"/>
    </xf>
    <xf numFmtId="169" fontId="34" fillId="0" borderId="15" xfId="0" applyNumberFormat="1" applyFont="1" applyFill="1" applyBorder="1" applyAlignment="1">
      <alignment horizontal="right"/>
    </xf>
    <xf numFmtId="167" fontId="34" fillId="0" borderId="15" xfId="0" applyNumberFormat="1" applyFont="1" applyFill="1" applyBorder="1" applyAlignment="1">
      <alignment horizontal="right"/>
    </xf>
    <xf numFmtId="0" fontId="35" fillId="0" borderId="0" xfId="0" applyFont="1" applyFill="1" applyAlignment="1">
      <alignment horizontal="left" indent="1"/>
    </xf>
    <xf numFmtId="165" fontId="34" fillId="0" borderId="14" xfId="0" applyNumberFormat="1" applyFont="1" applyFill="1" applyBorder="1" applyAlignment="1">
      <alignment horizontal="right" wrapText="1"/>
    </xf>
    <xf numFmtId="49" fontId="34" fillId="0" borderId="17" xfId="0" applyNumberFormat="1" applyFont="1" applyFill="1" applyBorder="1" applyAlignment="1">
      <alignment horizontal="left" wrapText="1" indent="1"/>
    </xf>
    <xf numFmtId="49" fontId="34" fillId="0" borderId="17" xfId="0" applyNumberFormat="1" applyFont="1" applyFill="1" applyBorder="1" applyAlignment="1">
      <alignment horizontal="left" wrapText="1" indent="2"/>
    </xf>
    <xf numFmtId="0" fontId="34" fillId="0" borderId="17" xfId="0" applyNumberFormat="1" applyFont="1" applyFill="1" applyBorder="1" applyAlignment="1">
      <alignment horizontal="left" indent="1"/>
    </xf>
    <xf numFmtId="170" fontId="34" fillId="0" borderId="17" xfId="0" applyNumberFormat="1" applyFont="1" applyFill="1" applyBorder="1" applyAlignment="1">
      <alignment horizontal="left" indent="2"/>
    </xf>
    <xf numFmtId="0" fontId="63" fillId="0" borderId="17" xfId="0" applyFont="1" applyFill="1" applyBorder="1" applyAlignment="1">
      <alignment horizontal="left" wrapText="1" indent="1"/>
    </xf>
    <xf numFmtId="49" fontId="61" fillId="0" borderId="17" xfId="0" applyNumberFormat="1" applyFont="1" applyFill="1" applyBorder="1" applyAlignment="1">
      <alignment horizontal="left" wrapText="1" indent="1"/>
    </xf>
    <xf numFmtId="49" fontId="61" fillId="0" borderId="17" xfId="0" applyNumberFormat="1" applyFont="1" applyFill="1" applyBorder="1" applyAlignment="1">
      <alignment horizontal="left" wrapText="1" indent="2"/>
    </xf>
    <xf numFmtId="0" fontId="31" fillId="0" borderId="18" xfId="0" applyFont="1" applyFill="1" applyBorder="1" applyAlignment="1">
      <alignment horizontal="left" wrapText="1"/>
    </xf>
    <xf numFmtId="0" fontId="31" fillId="0" borderId="17" xfId="0" applyNumberFormat="1" applyFont="1" applyFill="1" applyBorder="1" applyAlignment="1">
      <alignment horizontal="left" wrapText="1"/>
    </xf>
    <xf numFmtId="170" fontId="31" fillId="0" borderId="17" xfId="0" applyNumberFormat="1" applyFont="1" applyFill="1" applyBorder="1" applyAlignment="1">
      <alignment horizontal="left" wrapText="1"/>
    </xf>
    <xf numFmtId="0" fontId="63" fillId="0" borderId="17" xfId="0" applyFont="1" applyFill="1" applyBorder="1" applyAlignment="1">
      <alignment horizontal="left"/>
    </xf>
    <xf numFmtId="2" fontId="31" fillId="0" borderId="16" xfId="0" applyNumberFormat="1" applyFont="1" applyFill="1" applyBorder="1" applyAlignment="1">
      <alignment horizontal="right" wrapText="1"/>
    </xf>
    <xf numFmtId="2" fontId="31" fillId="0" borderId="19" xfId="0" applyNumberFormat="1" applyFont="1" applyFill="1" applyBorder="1" applyAlignment="1">
      <alignment horizontal="right" wrapText="1"/>
    </xf>
    <xf numFmtId="2" fontId="31" fillId="0" borderId="15" xfId="0" applyNumberFormat="1" applyFont="1" applyFill="1" applyBorder="1" applyAlignment="1">
      <alignment horizontal="right"/>
    </xf>
    <xf numFmtId="2" fontId="31" fillId="0" borderId="0" xfId="0" applyNumberFormat="1" applyFont="1" applyFill="1" applyBorder="1" applyAlignment="1">
      <alignment horizontal="right"/>
    </xf>
    <xf numFmtId="0" fontId="55" fillId="0" borderId="16" xfId="0" applyFont="1" applyFill="1" applyBorder="1" applyAlignment="1">
      <alignment horizontal="center" vertical="center" wrapText="1"/>
    </xf>
    <xf numFmtId="0" fontId="55" fillId="0" borderId="11" xfId="0" applyFont="1" applyFill="1" applyBorder="1" applyAlignment="1">
      <alignment horizontal="center" vertical="center" wrapText="1"/>
    </xf>
    <xf numFmtId="165" fontId="61" fillId="0" borderId="0" xfId="0" applyNumberFormat="1" applyFont="1" applyFill="1" applyAlignment="1">
      <alignment horizontal="left" indent="1"/>
    </xf>
    <xf numFmtId="0" fontId="34" fillId="0" borderId="11" xfId="0" applyFont="1" applyFill="1" applyBorder="1" applyAlignment="1">
      <alignment horizontal="center" vertical="center" wrapText="1"/>
    </xf>
    <xf numFmtId="0" fontId="34" fillId="0" borderId="13" xfId="0" applyFont="1" applyFill="1" applyBorder="1" applyAlignment="1">
      <alignment horizontal="center" vertical="center" wrapText="1"/>
    </xf>
    <xf numFmtId="0" fontId="85" fillId="0" borderId="0" xfId="0" applyFont="1" applyFill="1" applyAlignment="1">
      <alignment horizontal="left" indent="1"/>
    </xf>
    <xf numFmtId="0" fontId="85" fillId="0" borderId="0" xfId="0" applyFont="1" applyFill="1" applyBorder="1" applyAlignment="1">
      <alignment horizontal="left" indent="1"/>
    </xf>
    <xf numFmtId="1" fontId="55" fillId="0" borderId="11" xfId="0" applyNumberFormat="1" applyFont="1" applyFill="1" applyBorder="1" applyAlignment="1">
      <alignment horizontal="center" vertical="center"/>
    </xf>
    <xf numFmtId="2" fontId="55" fillId="0" borderId="0" xfId="0" applyNumberFormat="1" applyFont="1" applyFill="1"/>
    <xf numFmtId="0" fontId="55" fillId="0" borderId="0" xfId="0" applyFont="1" applyFill="1" applyAlignment="1">
      <alignment horizontal="right"/>
    </xf>
    <xf numFmtId="2" fontId="55" fillId="0" borderId="19" xfId="0" applyNumberFormat="1" applyFont="1" applyFill="1" applyBorder="1" applyAlignment="1">
      <alignment horizontal="right"/>
    </xf>
    <xf numFmtId="165" fontId="55" fillId="0" borderId="19" xfId="0" applyNumberFormat="1" applyFont="1" applyFill="1" applyBorder="1" applyAlignment="1">
      <alignment horizontal="right"/>
    </xf>
    <xf numFmtId="1" fontId="55" fillId="0" borderId="19" xfId="0" applyNumberFormat="1" applyFont="1" applyFill="1" applyBorder="1" applyAlignment="1">
      <alignment horizontal="right"/>
    </xf>
    <xf numFmtId="165" fontId="55" fillId="0" borderId="0" xfId="0" applyNumberFormat="1" applyFont="1" applyFill="1" applyBorder="1" applyAlignment="1">
      <alignment horizontal="right" wrapText="1"/>
    </xf>
    <xf numFmtId="165" fontId="55" fillId="0" borderId="0" xfId="0" applyNumberFormat="1" applyFont="1" applyFill="1" applyAlignment="1">
      <alignment horizontal="right" wrapText="1"/>
    </xf>
    <xf numFmtId="2" fontId="55" fillId="0" borderId="0" xfId="0" applyNumberFormat="1" applyFont="1" applyFill="1" applyBorder="1" applyAlignment="1">
      <alignment horizontal="right" wrapText="1"/>
    </xf>
    <xf numFmtId="2" fontId="55" fillId="0" borderId="15" xfId="0" applyNumberFormat="1" applyFont="1" applyFill="1" applyBorder="1" applyAlignment="1">
      <alignment horizontal="right" wrapText="1"/>
    </xf>
    <xf numFmtId="2" fontId="55" fillId="0" borderId="19" xfId="0" applyNumberFormat="1" applyFont="1" applyFill="1" applyBorder="1" applyAlignment="1">
      <alignment horizontal="right" wrapText="1"/>
    </xf>
    <xf numFmtId="2" fontId="55" fillId="0" borderId="15" xfId="0" applyNumberFormat="1" applyFont="1" applyFill="1" applyBorder="1" applyAlignment="1" applyProtection="1">
      <alignment horizontal="right" wrapText="1"/>
      <protection locked="0"/>
    </xf>
    <xf numFmtId="2" fontId="55" fillId="0" borderId="0" xfId="0" applyNumberFormat="1" applyFont="1" applyFill="1" applyBorder="1" applyAlignment="1" applyProtection="1">
      <alignment horizontal="right" wrapText="1"/>
      <protection locked="0"/>
    </xf>
    <xf numFmtId="2" fontId="55" fillId="0" borderId="19" xfId="0" applyNumberFormat="1" applyFont="1" applyFill="1" applyBorder="1" applyAlignment="1" applyProtection="1">
      <alignment horizontal="right" wrapText="1"/>
      <protection locked="0"/>
    </xf>
    <xf numFmtId="0" fontId="54" fillId="0" borderId="0" xfId="0" applyFont="1" applyFill="1" applyBorder="1" applyAlignment="1">
      <alignment horizontal="left" indent="7"/>
    </xf>
    <xf numFmtId="2" fontId="55" fillId="0" borderId="15" xfId="51" applyNumberFormat="1" applyFont="1" applyFill="1" applyBorder="1" applyAlignment="1">
      <alignment horizontal="right" wrapText="1"/>
    </xf>
    <xf numFmtId="0" fontId="55" fillId="0" borderId="15" xfId="0" applyFont="1" applyFill="1" applyBorder="1" applyAlignment="1">
      <alignment horizontal="right" vertical="center" wrapText="1"/>
    </xf>
    <xf numFmtId="0" fontId="55" fillId="0" borderId="0" xfId="0" applyFont="1" applyFill="1" applyBorder="1" applyAlignment="1">
      <alignment horizontal="right" vertical="center" wrapText="1"/>
    </xf>
    <xf numFmtId="0" fontId="55" fillId="0" borderId="17" xfId="0" applyFont="1" applyFill="1" applyBorder="1" applyAlignment="1">
      <alignment horizontal="right" vertical="center" wrapText="1"/>
    </xf>
    <xf numFmtId="0" fontId="55" fillId="0" borderId="15" xfId="0" applyFont="1" applyFill="1" applyBorder="1" applyAlignment="1">
      <alignment horizontal="right" vertical="top" wrapText="1"/>
    </xf>
    <xf numFmtId="0" fontId="55" fillId="0" borderId="19" xfId="0" applyFont="1" applyFill="1" applyBorder="1" applyAlignment="1">
      <alignment horizontal="right" vertical="top" wrapText="1"/>
    </xf>
    <xf numFmtId="0" fontId="55" fillId="0" borderId="15" xfId="0" applyFont="1" applyFill="1" applyBorder="1"/>
    <xf numFmtId="0" fontId="55" fillId="0" borderId="17" xfId="0" applyFont="1" applyFill="1" applyBorder="1"/>
    <xf numFmtId="0" fontId="55" fillId="0" borderId="19" xfId="0" applyFont="1" applyFill="1" applyBorder="1"/>
    <xf numFmtId="0" fontId="55" fillId="0" borderId="19" xfId="0" applyFont="1" applyBorder="1" applyAlignment="1">
      <alignment vertical="center" wrapText="1"/>
    </xf>
    <xf numFmtId="165" fontId="55" fillId="0" borderId="19" xfId="0" applyNumberFormat="1" applyFont="1" applyFill="1" applyBorder="1"/>
    <xf numFmtId="0" fontId="55" fillId="0" borderId="0" xfId="0" applyFont="1" applyFill="1" applyBorder="1" applyAlignment="1">
      <alignment horizontal="right" vertical="top" wrapText="1"/>
    </xf>
    <xf numFmtId="165" fontId="55" fillId="0" borderId="19" xfId="0" applyNumberFormat="1" applyFont="1" applyBorder="1" applyAlignment="1">
      <alignment vertical="center" wrapText="1"/>
    </xf>
    <xf numFmtId="165" fontId="55" fillId="0" borderId="19" xfId="0" applyNumberFormat="1" applyFont="1" applyFill="1" applyBorder="1" applyAlignment="1">
      <alignment horizontal="right" vertical="top" wrapText="1"/>
    </xf>
    <xf numFmtId="2" fontId="55" fillId="0" borderId="19" xfId="0" applyNumberFormat="1" applyFont="1" applyBorder="1" applyAlignment="1">
      <alignment vertical="center" wrapText="1"/>
    </xf>
    <xf numFmtId="165" fontId="55" fillId="0" borderId="15" xfId="0" applyNumberFormat="1" applyFont="1" applyFill="1" applyBorder="1" applyAlignment="1">
      <alignment horizontal="right" vertical="top" wrapText="1"/>
    </xf>
    <xf numFmtId="0" fontId="44" fillId="0" borderId="14" xfId="0" applyFont="1" applyFill="1" applyBorder="1" applyAlignment="1">
      <alignment horizontal="center" vertical="center" wrapText="1"/>
    </xf>
    <xf numFmtId="0" fontId="44" fillId="0" borderId="16" xfId="0" applyFont="1" applyFill="1" applyBorder="1" applyAlignment="1">
      <alignment horizontal="center" vertical="center" wrapText="1"/>
    </xf>
    <xf numFmtId="165" fontId="55" fillId="0" borderId="14" xfId="0" applyNumberFormat="1" applyFont="1" applyBorder="1" applyAlignment="1">
      <alignment horizontal="right" vertical="center" wrapText="1"/>
    </xf>
    <xf numFmtId="165" fontId="55" fillId="0" borderId="16" xfId="0" applyNumberFormat="1" applyFont="1" applyBorder="1" applyAlignment="1">
      <alignment horizontal="right" vertical="center" wrapText="1"/>
    </xf>
    <xf numFmtId="165" fontId="55" fillId="0" borderId="15" xfId="0" applyNumberFormat="1" applyFont="1" applyBorder="1" applyAlignment="1">
      <alignment horizontal="right" vertical="center" wrapText="1"/>
    </xf>
    <xf numFmtId="165" fontId="55" fillId="0" borderId="19" xfId="0" applyNumberFormat="1" applyFont="1" applyBorder="1" applyAlignment="1">
      <alignment horizontal="right" vertical="center" wrapText="1"/>
    </xf>
    <xf numFmtId="170" fontId="54" fillId="0" borderId="17" xfId="0" applyNumberFormat="1" applyFont="1" applyFill="1" applyBorder="1" applyAlignment="1">
      <alignment wrapText="1"/>
    </xf>
    <xf numFmtId="0" fontId="54" fillId="0" borderId="0" xfId="0" applyFont="1" applyFill="1" applyBorder="1"/>
    <xf numFmtId="0" fontId="54" fillId="0" borderId="15" xfId="0" applyFont="1" applyFill="1" applyBorder="1"/>
    <xf numFmtId="0" fontId="54" fillId="0" borderId="19" xfId="0" applyFont="1" applyFill="1" applyBorder="1"/>
    <xf numFmtId="0" fontId="34" fillId="0" borderId="0" xfId="0" applyNumberFormat="1" applyFont="1" applyFill="1" applyBorder="1" applyAlignment="1">
      <alignment horizontal="right"/>
    </xf>
    <xf numFmtId="0" fontId="34" fillId="0" borderId="15" xfId="0" applyNumberFormat="1" applyFont="1" applyFill="1" applyBorder="1" applyAlignment="1">
      <alignment horizontal="right"/>
    </xf>
    <xf numFmtId="0" fontId="34" fillId="0" borderId="17" xfId="0" applyNumberFormat="1" applyFont="1" applyFill="1" applyBorder="1" applyAlignment="1">
      <alignment horizontal="right" vertical="top" wrapText="1"/>
    </xf>
    <xf numFmtId="0" fontId="34" fillId="0" borderId="0" xfId="0" applyNumberFormat="1" applyFont="1" applyFill="1" applyBorder="1" applyAlignment="1">
      <alignment horizontal="right" vertical="top" wrapText="1"/>
    </xf>
    <xf numFmtId="0" fontId="34" fillId="0" borderId="15" xfId="0" applyNumberFormat="1" applyFont="1" applyFill="1" applyBorder="1" applyAlignment="1">
      <alignment horizontal="right" vertical="top" wrapText="1"/>
    </xf>
    <xf numFmtId="0" fontId="34" fillId="0" borderId="19" xfId="0" applyNumberFormat="1" applyFont="1" applyFill="1" applyBorder="1" applyAlignment="1">
      <alignment horizontal="right" vertical="top" wrapText="1"/>
    </xf>
    <xf numFmtId="170" fontId="54" fillId="0" borderId="17" xfId="0" applyNumberFormat="1" applyFont="1" applyFill="1" applyBorder="1" applyAlignment="1">
      <alignment vertical="top" wrapText="1"/>
    </xf>
    <xf numFmtId="0" fontId="54" fillId="0" borderId="15" xfId="0" applyNumberFormat="1" applyFont="1" applyFill="1" applyBorder="1" applyAlignment="1">
      <alignment horizontal="right"/>
    </xf>
    <xf numFmtId="49" fontId="54" fillId="0" borderId="15" xfId="0" applyNumberFormat="1" applyFont="1" applyFill="1" applyBorder="1" applyAlignment="1">
      <alignment horizontal="right"/>
    </xf>
    <xf numFmtId="0" fontId="54" fillId="0" borderId="0" xfId="0" applyNumberFormat="1" applyFont="1" applyFill="1" applyBorder="1" applyAlignment="1">
      <alignment horizontal="right"/>
    </xf>
    <xf numFmtId="0" fontId="55" fillId="0" borderId="0" xfId="0" applyFont="1" applyFill="1" applyBorder="1" applyAlignment="1">
      <alignment horizontal="left" wrapText="1" indent="1"/>
    </xf>
    <xf numFmtId="0" fontId="34" fillId="0" borderId="15" xfId="0" applyFont="1" applyBorder="1" applyAlignment="1">
      <alignment horizontal="right" vertical="center" wrapText="1"/>
    </xf>
    <xf numFmtId="0" fontId="34" fillId="0" borderId="19" xfId="0" applyFont="1" applyFill="1" applyBorder="1" applyAlignment="1">
      <alignment horizontal="right" vertical="center"/>
    </xf>
    <xf numFmtId="0" fontId="34" fillId="0" borderId="14" xfId="0" applyFont="1" applyFill="1" applyBorder="1" applyAlignment="1">
      <alignment horizontal="left" vertical="top" wrapText="1"/>
    </xf>
    <xf numFmtId="0" fontId="34" fillId="0" borderId="14" xfId="0" applyFont="1" applyFill="1" applyBorder="1" applyAlignment="1">
      <alignment horizontal="center" vertical="top" wrapText="1"/>
    </xf>
    <xf numFmtId="0" fontId="34" fillId="0" borderId="15" xfId="0" applyFont="1" applyFill="1" applyBorder="1" applyAlignment="1">
      <alignment horizontal="left" vertical="top" wrapText="1"/>
    </xf>
    <xf numFmtId="0" fontId="61" fillId="0" borderId="15" xfId="0" applyFont="1" applyFill="1" applyBorder="1" applyAlignment="1">
      <alignment horizontal="left" vertical="top" wrapText="1"/>
    </xf>
    <xf numFmtId="0" fontId="61" fillId="0" borderId="15" xfId="0" applyFont="1" applyFill="1" applyBorder="1" applyAlignment="1">
      <alignment horizontal="center" vertical="top" wrapText="1"/>
    </xf>
    <xf numFmtId="0" fontId="34" fillId="0" borderId="15" xfId="0" applyFont="1" applyFill="1" applyBorder="1" applyAlignment="1">
      <alignment horizontal="center" vertical="top" wrapText="1"/>
    </xf>
    <xf numFmtId="0" fontId="55" fillId="0" borderId="15" xfId="0" applyFont="1" applyFill="1" applyBorder="1" applyAlignment="1">
      <alignment horizontal="left" vertical="top" wrapText="1"/>
    </xf>
    <xf numFmtId="0" fontId="55" fillId="0" borderId="15" xfId="0" applyFont="1" applyFill="1" applyBorder="1" applyAlignment="1">
      <alignment horizontal="center" vertical="top" wrapText="1"/>
    </xf>
    <xf numFmtId="0" fontId="34" fillId="0" borderId="15" xfId="0" applyFont="1" applyFill="1" applyBorder="1" applyAlignment="1">
      <alignment horizontal="left" wrapText="1"/>
    </xf>
    <xf numFmtId="0" fontId="55" fillId="0" borderId="0" xfId="0" applyFont="1" applyFill="1" applyBorder="1" applyAlignment="1">
      <alignment horizontal="left" indent="1"/>
    </xf>
    <xf numFmtId="0" fontId="34" fillId="0" borderId="18" xfId="0" applyFont="1" applyFill="1" applyBorder="1" applyAlignment="1">
      <alignment horizontal="left" vertical="top" wrapText="1"/>
    </xf>
    <xf numFmtId="0" fontId="34" fillId="0" borderId="17" xfId="0" applyFont="1" applyFill="1" applyBorder="1" applyAlignment="1">
      <alignment horizontal="left" vertical="top" wrapText="1"/>
    </xf>
    <xf numFmtId="0" fontId="55" fillId="0" borderId="17" xfId="0" applyFont="1" applyFill="1" applyBorder="1" applyAlignment="1">
      <alignment horizontal="left" vertical="top" wrapText="1"/>
    </xf>
    <xf numFmtId="0" fontId="34" fillId="0" borderId="17" xfId="0" applyFont="1" applyFill="1" applyBorder="1" applyAlignment="1">
      <alignment horizontal="left" wrapText="1"/>
    </xf>
    <xf numFmtId="0" fontId="55" fillId="0" borderId="0" xfId="0" applyFont="1" applyFill="1" applyAlignment="1">
      <alignment horizontal="left" wrapText="1" indent="1"/>
    </xf>
    <xf numFmtId="0" fontId="61" fillId="0" borderId="0" xfId="0" applyFont="1" applyFill="1" applyAlignment="1">
      <alignment horizontal="left" wrapText="1" indent="1"/>
    </xf>
    <xf numFmtId="0" fontId="55" fillId="0" borderId="15" xfId="0" applyFont="1" applyFill="1" applyBorder="1" applyAlignment="1">
      <alignment wrapText="1"/>
    </xf>
    <xf numFmtId="0" fontId="55" fillId="0" borderId="18" xfId="0" applyFont="1" applyFill="1" applyBorder="1" applyAlignment="1">
      <alignment wrapText="1"/>
    </xf>
    <xf numFmtId="0" fontId="55" fillId="0" borderId="14" xfId="0" applyFont="1" applyFill="1" applyBorder="1" applyAlignment="1">
      <alignment wrapText="1"/>
    </xf>
    <xf numFmtId="0" fontId="55" fillId="0" borderId="0" xfId="0" applyFont="1" applyFill="1" applyAlignment="1">
      <alignment horizontal="left"/>
    </xf>
    <xf numFmtId="171" fontId="55" fillId="0" borderId="15" xfId="0" applyNumberFormat="1" applyFont="1" applyFill="1" applyBorder="1" applyAlignment="1">
      <alignment horizontal="right" wrapText="1"/>
    </xf>
    <xf numFmtId="164" fontId="55" fillId="0" borderId="15" xfId="0" applyNumberFormat="1" applyFont="1" applyFill="1" applyBorder="1" applyAlignment="1">
      <alignment horizontal="right" wrapText="1"/>
    </xf>
    <xf numFmtId="171" fontId="55" fillId="0" borderId="0" xfId="0" applyNumberFormat="1" applyFont="1" applyFill="1" applyBorder="1" applyAlignment="1">
      <alignment horizontal="right" wrapText="1"/>
    </xf>
    <xf numFmtId="164" fontId="55" fillId="0" borderId="0" xfId="0" applyNumberFormat="1" applyFont="1" applyFill="1" applyBorder="1" applyAlignment="1">
      <alignment horizontal="right" wrapText="1"/>
    </xf>
    <xf numFmtId="0" fontId="55" fillId="0" borderId="0" xfId="0" applyFont="1" applyFill="1" applyBorder="1" applyAlignment="1">
      <alignment horizontal="left" wrapText="1" indent="2"/>
    </xf>
    <xf numFmtId="0" fontId="55" fillId="0" borderId="14" xfId="0" applyFont="1" applyFill="1" applyBorder="1" applyAlignment="1">
      <alignment horizontal="right" wrapText="1"/>
    </xf>
    <xf numFmtId="0" fontId="34" fillId="0" borderId="16" xfId="0" applyFont="1" applyFill="1" applyBorder="1" applyAlignment="1">
      <alignment horizontal="right"/>
    </xf>
    <xf numFmtId="0" fontId="55" fillId="0" borderId="19" xfId="0" applyFont="1" applyFill="1" applyBorder="1" applyAlignment="1">
      <alignment horizontal="right" wrapText="1"/>
    </xf>
    <xf numFmtId="3" fontId="55" fillId="0" borderId="15" xfId="0" applyNumberFormat="1" applyFont="1" applyFill="1" applyBorder="1" applyAlignment="1">
      <alignment horizontal="right" wrapText="1"/>
    </xf>
    <xf numFmtId="0" fontId="34" fillId="0" borderId="0" xfId="0" applyFont="1"/>
    <xf numFmtId="0" fontId="61" fillId="0" borderId="0" xfId="0" applyFont="1" applyAlignment="1">
      <alignment horizontal="left" indent="7"/>
    </xf>
    <xf numFmtId="0" fontId="61" fillId="0" borderId="0" xfId="0" applyFont="1" applyAlignment="1">
      <alignment horizontal="center" vertical="top"/>
    </xf>
    <xf numFmtId="0" fontId="61" fillId="0" borderId="19" xfId="0" applyFont="1" applyBorder="1" applyAlignment="1">
      <alignment horizontal="center" vertical="top" wrapText="1"/>
    </xf>
    <xf numFmtId="0" fontId="61" fillId="0" borderId="17" xfId="0" applyFont="1" applyBorder="1" applyAlignment="1">
      <alignment horizontal="left" wrapText="1"/>
    </xf>
    <xf numFmtId="0" fontId="54" fillId="0" borderId="17" xfId="0" applyFont="1" applyBorder="1" applyAlignment="1">
      <alignment horizontal="left" wrapText="1"/>
    </xf>
    <xf numFmtId="170" fontId="34" fillId="0" borderId="17" xfId="0" applyNumberFormat="1" applyFont="1" applyBorder="1" applyAlignment="1">
      <alignment horizontal="left" indent="1"/>
    </xf>
    <xf numFmtId="0" fontId="34" fillId="0" borderId="19" xfId="0" applyFont="1" applyBorder="1" applyAlignment="1">
      <alignment horizontal="center"/>
    </xf>
    <xf numFmtId="0" fontId="54" fillId="0" borderId="18" xfId="0" applyFont="1" applyBorder="1" applyAlignment="1">
      <alignment horizontal="left" vertical="center" wrapText="1"/>
    </xf>
    <xf numFmtId="0" fontId="34" fillId="0" borderId="19" xfId="0" applyNumberFormat="1" applyFont="1" applyBorder="1" applyAlignment="1">
      <alignment horizontal="center"/>
    </xf>
    <xf numFmtId="0" fontId="54" fillId="0" borderId="14" xfId="0" applyFont="1" applyBorder="1" applyAlignment="1">
      <alignment horizontal="center" vertical="center" wrapText="1"/>
    </xf>
    <xf numFmtId="0" fontId="54" fillId="0" borderId="16" xfId="0" applyFont="1" applyBorder="1" applyAlignment="1">
      <alignment horizontal="center" vertical="center" wrapText="1"/>
    </xf>
    <xf numFmtId="0" fontId="61" fillId="0" borderId="15" xfId="0" applyFont="1" applyBorder="1" applyAlignment="1">
      <alignment horizontal="left" wrapText="1"/>
    </xf>
    <xf numFmtId="0" fontId="61" fillId="0" borderId="19" xfId="0" applyFont="1" applyBorder="1" applyAlignment="1">
      <alignment horizontal="center" vertical="top"/>
    </xf>
    <xf numFmtId="0" fontId="34" fillId="0" borderId="15" xfId="0" applyFont="1" applyBorder="1" applyAlignment="1">
      <alignment horizontal="center"/>
    </xf>
    <xf numFmtId="0" fontId="34" fillId="0" borderId="15" xfId="0" applyNumberFormat="1" applyFont="1" applyBorder="1" applyAlignment="1">
      <alignment horizontal="center"/>
    </xf>
    <xf numFmtId="0" fontId="61" fillId="0" borderId="15" xfId="0" applyFont="1" applyBorder="1" applyAlignment="1">
      <alignment horizontal="center" vertical="top"/>
    </xf>
    <xf numFmtId="1" fontId="34" fillId="0" borderId="15" xfId="0" applyNumberFormat="1" applyFont="1" applyBorder="1" applyAlignment="1">
      <alignment horizontal="center"/>
    </xf>
    <xf numFmtId="0" fontId="55" fillId="0" borderId="13" xfId="0" applyFont="1" applyBorder="1" applyAlignment="1">
      <alignment horizontal="center" vertical="center"/>
    </xf>
    <xf numFmtId="0" fontId="55" fillId="0" borderId="13" xfId="0" applyFont="1" applyBorder="1" applyAlignment="1">
      <alignment horizontal="center" vertical="center" wrapText="1"/>
    </xf>
    <xf numFmtId="0" fontId="55" fillId="0" borderId="11" xfId="0" applyFont="1" applyBorder="1" applyAlignment="1">
      <alignment horizontal="center" vertical="center" wrapText="1"/>
    </xf>
    <xf numFmtId="0" fontId="34" fillId="0" borderId="0" xfId="0" applyFont="1" applyFill="1" applyAlignment="1">
      <alignment horizontal="center" wrapText="1"/>
    </xf>
    <xf numFmtId="0" fontId="61" fillId="0" borderId="0" xfId="0" applyFont="1" applyFill="1" applyAlignment="1"/>
    <xf numFmtId="170" fontId="55" fillId="0" borderId="22" xfId="0" applyNumberFormat="1" applyFont="1" applyFill="1" applyBorder="1" applyAlignment="1">
      <alignment horizontal="left" wrapText="1"/>
    </xf>
    <xf numFmtId="0" fontId="55" fillId="0" borderId="19" xfId="0" applyNumberFormat="1" applyFont="1" applyFill="1" applyBorder="1" applyAlignment="1">
      <alignment horizontal="right" wrapText="1"/>
    </xf>
    <xf numFmtId="170" fontId="55" fillId="0" borderId="0" xfId="0" applyNumberFormat="1" applyFont="1" applyFill="1" applyBorder="1" applyAlignment="1">
      <alignment horizontal="left" wrapText="1"/>
    </xf>
    <xf numFmtId="1" fontId="55" fillId="0" borderId="19" xfId="0" applyNumberFormat="1" applyFont="1" applyFill="1" applyBorder="1" applyAlignment="1">
      <alignment horizontal="right" wrapText="1"/>
    </xf>
    <xf numFmtId="0" fontId="55" fillId="0" borderId="15" xfId="0" applyNumberFormat="1" applyFont="1" applyFill="1" applyBorder="1" applyAlignment="1">
      <alignment horizontal="right" wrapText="1"/>
    </xf>
    <xf numFmtId="170" fontId="55" fillId="0" borderId="0" xfId="0" applyNumberFormat="1" applyFont="1" applyFill="1" applyBorder="1" applyAlignment="1">
      <alignment wrapText="1"/>
    </xf>
    <xf numFmtId="0" fontId="54" fillId="0" borderId="0" xfId="0" applyFont="1" applyFill="1" applyAlignment="1">
      <alignment horizontal="left" vertical="center"/>
    </xf>
    <xf numFmtId="0" fontId="56" fillId="0" borderId="23" xfId="0" applyFont="1" applyFill="1" applyBorder="1" applyAlignment="1">
      <alignment horizontal="left" vertical="center"/>
    </xf>
    <xf numFmtId="1" fontId="55" fillId="0" borderId="15" xfId="0" applyNumberFormat="1" applyFont="1" applyFill="1" applyBorder="1" applyAlignment="1">
      <alignment horizontal="right" wrapText="1"/>
    </xf>
    <xf numFmtId="166" fontId="55" fillId="0" borderId="0" xfId="0" applyNumberFormat="1" applyFont="1" applyFill="1" applyBorder="1" applyAlignment="1">
      <alignment horizontal="right" wrapText="1"/>
    </xf>
    <xf numFmtId="0" fontId="55" fillId="0" borderId="14" xfId="0" applyNumberFormat="1" applyFont="1" applyFill="1" applyBorder="1" applyAlignment="1">
      <alignment horizontal="right" vertical="center"/>
    </xf>
    <xf numFmtId="0" fontId="55" fillId="0" borderId="0" xfId="0" applyNumberFormat="1" applyFont="1" applyFill="1" applyBorder="1" applyAlignment="1">
      <alignment horizontal="right" vertical="center"/>
    </xf>
    <xf numFmtId="0" fontId="55" fillId="0" borderId="15" xfId="0" applyNumberFormat="1" applyFont="1" applyFill="1" applyBorder="1" applyAlignment="1">
      <alignment horizontal="right" vertical="center"/>
    </xf>
    <xf numFmtId="166" fontId="55" fillId="0" borderId="0" xfId="0" applyNumberFormat="1" applyFont="1" applyFill="1" applyAlignment="1">
      <alignment horizontal="right" wrapText="1"/>
    </xf>
    <xf numFmtId="0" fontId="61" fillId="0" borderId="0" xfId="0" applyFont="1" applyFill="1" applyAlignment="1">
      <alignment horizontal="left" indent="1"/>
    </xf>
    <xf numFmtId="166" fontId="61" fillId="0" borderId="0" xfId="0" applyNumberFormat="1" applyFont="1" applyFill="1" applyBorder="1" applyAlignment="1">
      <alignment horizontal="right" wrapText="1"/>
    </xf>
    <xf numFmtId="166" fontId="61" fillId="0" borderId="0" xfId="0" applyNumberFormat="1" applyFont="1" applyFill="1" applyAlignment="1">
      <alignment horizontal="right" wrapText="1"/>
    </xf>
    <xf numFmtId="1" fontId="54" fillId="0" borderId="14" xfId="51" applyNumberFormat="1" applyFont="1" applyFill="1" applyBorder="1" applyAlignment="1">
      <alignment horizontal="right" wrapText="1"/>
    </xf>
    <xf numFmtId="0" fontId="54" fillId="0" borderId="14" xfId="51" applyFont="1" applyFill="1" applyBorder="1" applyAlignment="1">
      <alignment horizontal="right" wrapText="1"/>
    </xf>
    <xf numFmtId="0" fontId="54" fillId="0" borderId="16" xfId="51" applyFont="1" applyFill="1" applyBorder="1" applyAlignment="1">
      <alignment horizontal="right" wrapText="1"/>
    </xf>
    <xf numFmtId="170" fontId="55" fillId="0" borderId="0" xfId="51" applyNumberFormat="1" applyFont="1" applyFill="1" applyBorder="1" applyAlignment="1">
      <alignment horizontal="left" wrapText="1"/>
    </xf>
    <xf numFmtId="1" fontId="55" fillId="0" borderId="19" xfId="51" applyNumberFormat="1" applyFont="1" applyFill="1" applyBorder="1" applyAlignment="1">
      <alignment horizontal="right" wrapText="1"/>
    </xf>
    <xf numFmtId="1" fontId="54" fillId="0" borderId="19" xfId="51" applyNumberFormat="1" applyFont="1" applyFill="1" applyBorder="1" applyAlignment="1">
      <alignment horizontal="right" wrapText="1"/>
    </xf>
    <xf numFmtId="1" fontId="54" fillId="0" borderId="16" xfId="0" applyNumberFormat="1" applyFont="1" applyFill="1" applyBorder="1" applyAlignment="1">
      <alignment horizontal="right" wrapText="1"/>
    </xf>
    <xf numFmtId="0" fontId="55" fillId="0" borderId="19" xfId="0" applyFont="1" applyFill="1" applyBorder="1" applyAlignment="1">
      <alignment wrapText="1"/>
    </xf>
    <xf numFmtId="0" fontId="61" fillId="0" borderId="24" xfId="37" applyFont="1" applyFill="1" applyBorder="1" applyAlignment="1" applyProtection="1">
      <alignment horizontal="center"/>
    </xf>
    <xf numFmtId="166" fontId="43" fillId="0" borderId="0" xfId="0" applyNumberFormat="1" applyFont="1" applyFill="1" applyBorder="1" applyAlignment="1">
      <alignment horizontal="center" wrapText="1"/>
    </xf>
    <xf numFmtId="165" fontId="54" fillId="0" borderId="14" xfId="0" applyNumberFormat="1" applyFont="1" applyFill="1" applyBorder="1" applyAlignment="1">
      <alignment horizontal="right" wrapText="1"/>
    </xf>
    <xf numFmtId="2" fontId="54" fillId="0" borderId="14" xfId="0" applyNumberFormat="1" applyFont="1" applyFill="1" applyBorder="1" applyAlignment="1">
      <alignment horizontal="right" wrapText="1"/>
    </xf>
    <xf numFmtId="2" fontId="54" fillId="0" borderId="16" xfId="0" applyNumberFormat="1" applyFont="1" applyFill="1" applyBorder="1" applyAlignment="1">
      <alignment horizontal="right" wrapText="1"/>
    </xf>
    <xf numFmtId="2" fontId="55" fillId="0" borderId="15" xfId="0" applyNumberFormat="1" applyFont="1" applyFill="1" applyBorder="1" applyAlignment="1">
      <alignment wrapText="1"/>
    </xf>
    <xf numFmtId="2" fontId="55" fillId="0" borderId="19" xfId="0" applyNumberFormat="1" applyFont="1" applyFill="1" applyBorder="1" applyAlignment="1">
      <alignment wrapText="1"/>
    </xf>
    <xf numFmtId="0" fontId="55" fillId="0" borderId="11" xfId="0" applyFont="1" applyFill="1" applyBorder="1" applyAlignment="1">
      <alignment horizontal="center" vertical="center" wrapText="1"/>
    </xf>
    <xf numFmtId="165" fontId="54" fillId="0" borderId="15" xfId="0" applyNumberFormat="1" applyFont="1" applyFill="1" applyBorder="1" applyAlignment="1">
      <alignment horizontal="right" wrapText="1"/>
    </xf>
    <xf numFmtId="165" fontId="54" fillId="0" borderId="19" xfId="0" applyNumberFormat="1" applyFont="1" applyFill="1" applyBorder="1" applyAlignment="1">
      <alignment horizontal="right" wrapText="1"/>
    </xf>
    <xf numFmtId="165" fontId="54" fillId="0" borderId="14" xfId="0" applyNumberFormat="1" applyFont="1" applyFill="1" applyBorder="1" applyAlignment="1">
      <alignment horizontal="right"/>
    </xf>
    <xf numFmtId="165" fontId="55" fillId="0" borderId="15" xfId="0" applyNumberFormat="1" applyFont="1" applyFill="1" applyBorder="1" applyAlignment="1">
      <alignment wrapText="1"/>
    </xf>
    <xf numFmtId="165" fontId="55" fillId="0" borderId="0" xfId="0" applyNumberFormat="1" applyFont="1" applyFill="1" applyAlignment="1">
      <alignment wrapText="1"/>
    </xf>
    <xf numFmtId="165" fontId="54" fillId="0" borderId="16" xfId="0" applyNumberFormat="1" applyFont="1" applyFill="1" applyBorder="1" applyAlignment="1">
      <alignment wrapText="1"/>
    </xf>
    <xf numFmtId="165" fontId="55" fillId="0" borderId="19" xfId="0" applyNumberFormat="1" applyFont="1" applyFill="1" applyBorder="1" applyAlignment="1">
      <alignment wrapText="1"/>
    </xf>
    <xf numFmtId="1" fontId="54" fillId="0" borderId="19" xfId="0" applyNumberFormat="1" applyFont="1" applyFill="1" applyBorder="1" applyAlignment="1">
      <alignment horizontal="right" wrapText="1"/>
    </xf>
    <xf numFmtId="1" fontId="55" fillId="0" borderId="15" xfId="0" applyNumberFormat="1" applyFont="1" applyFill="1" applyBorder="1" applyAlignment="1">
      <alignment wrapText="1"/>
    </xf>
    <xf numFmtId="1" fontId="54" fillId="0" borderId="0" xfId="0" applyNumberFormat="1" applyFont="1" applyFill="1" applyBorder="1" applyAlignment="1">
      <alignment horizontal="right" wrapText="1"/>
    </xf>
    <xf numFmtId="165" fontId="55" fillId="0" borderId="0" xfId="0" applyNumberFormat="1" applyFont="1" applyFill="1" applyBorder="1" applyAlignment="1">
      <alignment wrapText="1"/>
    </xf>
    <xf numFmtId="1" fontId="55" fillId="0" borderId="0" xfId="0" applyNumberFormat="1" applyFont="1" applyFill="1" applyBorder="1" applyAlignment="1">
      <alignment horizontal="right" vertical="center"/>
    </xf>
    <xf numFmtId="1" fontId="55" fillId="0" borderId="15" xfId="0" applyNumberFormat="1" applyFont="1" applyFill="1" applyBorder="1" applyAlignment="1">
      <alignment horizontal="right" vertical="center"/>
    </xf>
    <xf numFmtId="0" fontId="60" fillId="0" borderId="0" xfId="0" applyFont="1" applyFill="1" applyBorder="1" applyAlignment="1">
      <alignment vertical="center"/>
    </xf>
    <xf numFmtId="0" fontId="84" fillId="0" borderId="0" xfId="0" applyFont="1" applyFill="1" applyBorder="1"/>
    <xf numFmtId="0" fontId="54" fillId="0" borderId="15" xfId="0" applyFont="1" applyFill="1" applyBorder="1" applyAlignment="1">
      <alignment wrapText="1"/>
    </xf>
    <xf numFmtId="0" fontId="54" fillId="0" borderId="19" xfId="0" applyNumberFormat="1" applyFont="1" applyFill="1" applyBorder="1" applyAlignment="1">
      <alignment horizontal="right" wrapText="1"/>
    </xf>
    <xf numFmtId="0" fontId="54" fillId="0" borderId="14" xfId="0" applyNumberFormat="1" applyFont="1" applyFill="1" applyBorder="1" applyAlignment="1">
      <alignment horizontal="right" vertical="center"/>
    </xf>
    <xf numFmtId="0" fontId="54" fillId="0" borderId="15" xfId="0" applyNumberFormat="1" applyFont="1" applyFill="1" applyBorder="1" applyAlignment="1">
      <alignment horizontal="right" vertical="center"/>
    </xf>
    <xf numFmtId="0" fontId="55" fillId="0" borderId="0" xfId="0" applyNumberFormat="1" applyFont="1" applyFill="1" applyBorder="1" applyAlignment="1">
      <alignment horizontal="right"/>
    </xf>
    <xf numFmtId="1" fontId="55" fillId="0" borderId="0" xfId="0" applyNumberFormat="1" applyFont="1" applyFill="1" applyBorder="1" applyAlignment="1">
      <alignment horizontal="right" wrapText="1"/>
    </xf>
    <xf numFmtId="1" fontId="54" fillId="0" borderId="15" xfId="0" applyNumberFormat="1" applyFont="1" applyFill="1" applyBorder="1" applyAlignment="1">
      <alignment horizontal="right" wrapText="1"/>
    </xf>
    <xf numFmtId="0" fontId="54" fillId="0" borderId="15" xfId="0" applyNumberFormat="1" applyFont="1" applyFill="1" applyBorder="1" applyAlignment="1">
      <alignment horizontal="right" wrapText="1"/>
    </xf>
    <xf numFmtId="0" fontId="55" fillId="0" borderId="15" xfId="0" applyFont="1" applyFill="1" applyBorder="1" applyAlignment="1">
      <alignment horizontal="right"/>
    </xf>
    <xf numFmtId="0" fontId="55" fillId="0" borderId="19" xfId="0" applyFont="1" applyFill="1" applyBorder="1" applyAlignment="1">
      <alignment horizontal="right"/>
    </xf>
    <xf numFmtId="0" fontId="55" fillId="0" borderId="15" xfId="0" applyNumberFormat="1" applyFont="1" applyFill="1" applyBorder="1" applyAlignment="1">
      <alignment horizontal="right"/>
    </xf>
    <xf numFmtId="0" fontId="55" fillId="0" borderId="0" xfId="0" applyFont="1" applyFill="1" applyBorder="1" applyAlignment="1">
      <alignment horizontal="right"/>
    </xf>
    <xf numFmtId="0" fontId="55" fillId="0" borderId="19" xfId="0" applyFont="1" applyFill="1" applyBorder="1" applyAlignment="1"/>
    <xf numFmtId="0" fontId="63" fillId="0" borderId="0" xfId="0" applyFont="1" applyFill="1" applyAlignment="1">
      <alignment horizontal="left" indent="6"/>
    </xf>
    <xf numFmtId="2" fontId="31" fillId="0" borderId="19" xfId="51" applyNumberFormat="1" applyFont="1" applyFill="1" applyBorder="1"/>
    <xf numFmtId="2" fontId="31" fillId="0" borderId="15" xfId="51" applyNumberFormat="1" applyFont="1" applyFill="1" applyBorder="1"/>
    <xf numFmtId="2" fontId="34" fillId="0" borderId="15" xfId="51" applyNumberFormat="1" applyFont="1" applyFill="1" applyBorder="1"/>
    <xf numFmtId="2" fontId="34" fillId="0" borderId="19" xfId="51" applyNumberFormat="1" applyFont="1" applyFill="1" applyBorder="1"/>
    <xf numFmtId="2" fontId="34" fillId="0" borderId="19" xfId="51" applyNumberFormat="1" applyFont="1" applyFill="1" applyBorder="1" applyAlignment="1">
      <alignment horizontal="right"/>
    </xf>
    <xf numFmtId="0" fontId="55" fillId="0" borderId="0" xfId="51" applyFont="1" applyFill="1" applyBorder="1" applyAlignment="1">
      <alignment horizontal="left" indent="1"/>
    </xf>
    <xf numFmtId="0" fontId="88" fillId="0" borderId="0" xfId="51" applyFont="1" applyFill="1" applyBorder="1"/>
    <xf numFmtId="2" fontId="88" fillId="0" borderId="0" xfId="51" applyNumberFormat="1" applyFont="1" applyFill="1" applyBorder="1"/>
    <xf numFmtId="0" fontId="61" fillId="0" borderId="0" xfId="51" applyFont="1" applyFill="1" applyBorder="1" applyAlignment="1">
      <alignment horizontal="left" indent="1"/>
    </xf>
    <xf numFmtId="0" fontId="55" fillId="0" borderId="10" xfId="0" applyFont="1" applyFill="1" applyBorder="1" applyAlignment="1">
      <alignment horizontal="center" vertical="center" wrapText="1"/>
    </xf>
    <xf numFmtId="0" fontId="55" fillId="0" borderId="11" xfId="0" applyFont="1" applyFill="1" applyBorder="1" applyAlignment="1">
      <alignment horizontal="center" vertical="center" wrapText="1"/>
    </xf>
    <xf numFmtId="165" fontId="55" fillId="0" borderId="0" xfId="0" applyNumberFormat="1" applyFont="1" applyFill="1" applyBorder="1"/>
    <xf numFmtId="0" fontId="54" fillId="0" borderId="14" xfId="119" applyFont="1" applyFill="1" applyBorder="1" applyAlignment="1">
      <alignment wrapText="1"/>
    </xf>
    <xf numFmtId="1" fontId="54" fillId="0" borderId="16" xfId="119" applyNumberFormat="1" applyFont="1" applyFill="1" applyBorder="1" applyAlignment="1">
      <alignment wrapText="1"/>
    </xf>
    <xf numFmtId="165" fontId="54" fillId="0" borderId="16" xfId="119" applyNumberFormat="1" applyFont="1" applyFill="1" applyBorder="1" applyAlignment="1">
      <alignment wrapText="1"/>
    </xf>
    <xf numFmtId="1" fontId="54" fillId="0" borderId="15" xfId="0" applyNumberFormat="1" applyFont="1" applyFill="1" applyBorder="1" applyAlignment="1">
      <alignment wrapText="1"/>
    </xf>
    <xf numFmtId="1" fontId="54" fillId="0" borderId="19" xfId="0" applyNumberFormat="1" applyFont="1" applyFill="1" applyBorder="1" applyAlignment="1">
      <alignment wrapText="1"/>
    </xf>
    <xf numFmtId="1" fontId="55" fillId="0" borderId="19" xfId="0" applyNumberFormat="1" applyFont="1" applyFill="1" applyBorder="1" applyAlignment="1">
      <alignment wrapText="1"/>
    </xf>
    <xf numFmtId="165" fontId="54" fillId="0" borderId="19" xfId="119" applyNumberFormat="1" applyFont="1" applyFill="1" applyBorder="1" applyAlignment="1">
      <alignment wrapText="1"/>
    </xf>
    <xf numFmtId="0" fontId="55" fillId="0" borderId="15" xfId="119" applyFont="1" applyFill="1" applyBorder="1" applyAlignment="1">
      <alignment wrapText="1"/>
    </xf>
    <xf numFmtId="0" fontId="55" fillId="0" borderId="19" xfId="119" applyFont="1" applyFill="1" applyBorder="1" applyAlignment="1">
      <alignment wrapText="1"/>
    </xf>
    <xf numFmtId="1" fontId="55" fillId="0" borderId="19" xfId="119" applyNumberFormat="1" applyFont="1" applyFill="1" applyBorder="1" applyAlignment="1">
      <alignment wrapText="1"/>
    </xf>
    <xf numFmtId="165" fontId="55" fillId="0" borderId="19" xfId="119" applyNumberFormat="1" applyFont="1" applyFill="1" applyBorder="1" applyAlignment="1">
      <alignment wrapText="1"/>
    </xf>
    <xf numFmtId="0" fontId="34" fillId="0" borderId="11" xfId="0" applyFont="1" applyFill="1" applyBorder="1" applyAlignment="1">
      <alignment horizontal="center" vertical="center" wrapText="1"/>
    </xf>
    <xf numFmtId="0" fontId="34" fillId="0" borderId="0" xfId="0" applyFont="1" applyFill="1" applyAlignment="1">
      <alignment horizontal="left" wrapText="1" indent="1"/>
    </xf>
    <xf numFmtId="0" fontId="55" fillId="0" borderId="11" xfId="0" applyFont="1" applyFill="1" applyBorder="1" applyAlignment="1">
      <alignment horizontal="center" vertical="center" wrapText="1"/>
    </xf>
    <xf numFmtId="165" fontId="54" fillId="0" borderId="0" xfId="0" applyNumberFormat="1" applyFont="1" applyFill="1" applyBorder="1" applyAlignment="1">
      <alignment horizontal="right" wrapText="1"/>
    </xf>
    <xf numFmtId="165" fontId="54" fillId="0" borderId="17" xfId="0" applyNumberFormat="1" applyFont="1" applyFill="1" applyBorder="1" applyAlignment="1">
      <alignment horizontal="right" wrapText="1"/>
    </xf>
    <xf numFmtId="165" fontId="55" fillId="0" borderId="17" xfId="0" applyNumberFormat="1" applyFont="1" applyFill="1" applyBorder="1" applyAlignment="1">
      <alignment horizontal="right" wrapText="1"/>
    </xf>
    <xf numFmtId="0" fontId="31" fillId="0" borderId="0" xfId="0" applyFont="1" applyFill="1" applyBorder="1" applyAlignment="1">
      <alignment horizontal="left" wrapText="1" indent="1"/>
    </xf>
    <xf numFmtId="165" fontId="54" fillId="0" borderId="0" xfId="0" applyNumberFormat="1" applyFont="1" applyFill="1" applyBorder="1" applyAlignment="1"/>
    <xf numFmtId="0" fontId="55" fillId="0" borderId="0" xfId="0" applyFont="1" applyBorder="1" applyAlignment="1">
      <alignment horizontal="left" indent="1"/>
    </xf>
    <xf numFmtId="0" fontId="61" fillId="0" borderId="0" xfId="0" applyFont="1" applyBorder="1" applyAlignment="1">
      <alignment horizontal="left" indent="1"/>
    </xf>
    <xf numFmtId="0" fontId="55" fillId="0" borderId="15" xfId="0" applyFont="1" applyBorder="1" applyAlignment="1">
      <alignment wrapText="1"/>
    </xf>
    <xf numFmtId="165" fontId="55" fillId="0" borderId="15" xfId="0" applyNumberFormat="1" applyFont="1" applyBorder="1" applyAlignment="1">
      <alignment wrapText="1"/>
    </xf>
    <xf numFmtId="165" fontId="55" fillId="0" borderId="19" xfId="0" applyNumberFormat="1" applyFont="1" applyBorder="1" applyAlignment="1">
      <alignment wrapText="1"/>
    </xf>
    <xf numFmtId="0" fontId="55" fillId="0" borderId="14" xfId="0" applyFont="1" applyBorder="1" applyAlignment="1">
      <alignment wrapText="1"/>
    </xf>
    <xf numFmtId="165" fontId="55" fillId="0" borderId="14" xfId="0" applyNumberFormat="1" applyFont="1" applyBorder="1" applyAlignment="1">
      <alignment wrapText="1"/>
    </xf>
    <xf numFmtId="165" fontId="55" fillId="0" borderId="16" xfId="0" applyNumberFormat="1" applyFont="1" applyBorder="1" applyAlignment="1">
      <alignment wrapText="1"/>
    </xf>
    <xf numFmtId="0" fontId="55" fillId="0" borderId="15" xfId="0" applyFont="1" applyBorder="1" applyAlignment="1">
      <alignment horizontal="right" wrapText="1"/>
    </xf>
    <xf numFmtId="165" fontId="55" fillId="0" borderId="15" xfId="0" applyNumberFormat="1" applyFont="1" applyBorder="1" applyAlignment="1">
      <alignment horizontal="right" wrapText="1"/>
    </xf>
    <xf numFmtId="165" fontId="55" fillId="0" borderId="19" xfId="0" applyNumberFormat="1" applyFont="1" applyBorder="1" applyAlignment="1">
      <alignment horizontal="right" wrapText="1"/>
    </xf>
    <xf numFmtId="0" fontId="55" fillId="0" borderId="14" xfId="0" applyFont="1" applyBorder="1" applyAlignment="1">
      <alignment horizontal="right" wrapText="1"/>
    </xf>
    <xf numFmtId="0" fontId="55" fillId="0" borderId="19" xfId="0" applyFont="1" applyBorder="1" applyAlignment="1">
      <alignment horizontal="right" wrapText="1"/>
    </xf>
    <xf numFmtId="2" fontId="55" fillId="0" borderId="15" xfId="0" applyNumberFormat="1" applyFont="1" applyBorder="1" applyAlignment="1">
      <alignment horizontal="right" wrapText="1"/>
    </xf>
    <xf numFmtId="164" fontId="55" fillId="0" borderId="15" xfId="0" applyNumberFormat="1" applyFont="1" applyBorder="1" applyAlignment="1">
      <alignment horizontal="right" wrapText="1"/>
    </xf>
    <xf numFmtId="164" fontId="55" fillId="0" borderId="19" xfId="0" applyNumberFormat="1" applyFont="1" applyBorder="1" applyAlignment="1">
      <alignment horizontal="right" wrapText="1"/>
    </xf>
    <xf numFmtId="2" fontId="55" fillId="0" borderId="19" xfId="0" applyNumberFormat="1" applyFont="1" applyBorder="1" applyAlignment="1">
      <alignment horizontal="right" wrapText="1"/>
    </xf>
    <xf numFmtId="2" fontId="55" fillId="0" borderId="14" xfId="0" applyNumberFormat="1" applyFont="1" applyBorder="1" applyAlignment="1">
      <alignment horizontal="right" wrapText="1"/>
    </xf>
    <xf numFmtId="2" fontId="55" fillId="0" borderId="0" xfId="0" applyNumberFormat="1" applyFont="1" applyAlignment="1">
      <alignment horizontal="right" wrapText="1"/>
    </xf>
    <xf numFmtId="1" fontId="55" fillId="0" borderId="17" xfId="0" applyNumberFormat="1" applyFont="1" applyFill="1" applyBorder="1" applyAlignment="1">
      <alignment wrapText="1"/>
    </xf>
    <xf numFmtId="1" fontId="54" fillId="0" borderId="17" xfId="0" applyNumberFormat="1" applyFont="1" applyFill="1" applyBorder="1" applyAlignment="1">
      <alignment wrapText="1"/>
    </xf>
    <xf numFmtId="165" fontId="54" fillId="0" borderId="0" xfId="0" applyNumberFormat="1" applyFont="1" applyFill="1" applyBorder="1" applyAlignment="1">
      <alignment horizontal="right" vertical="top" wrapText="1"/>
    </xf>
    <xf numFmtId="1" fontId="55" fillId="0" borderId="0" xfId="0" applyNumberFormat="1" applyFont="1" applyFill="1" applyBorder="1" applyAlignment="1">
      <alignment wrapText="1"/>
    </xf>
    <xf numFmtId="172" fontId="54" fillId="0" borderId="15" xfId="0" applyNumberFormat="1" applyFont="1" applyFill="1" applyBorder="1" applyAlignment="1">
      <alignment horizontal="right" wrapText="1"/>
    </xf>
    <xf numFmtId="172" fontId="54" fillId="0" borderId="19" xfId="0" applyNumberFormat="1" applyFont="1" applyFill="1" applyBorder="1" applyAlignment="1">
      <alignment horizontal="right" wrapText="1"/>
    </xf>
    <xf numFmtId="0" fontId="55" fillId="0" borderId="17" xfId="0" applyNumberFormat="1" applyFont="1" applyFill="1" applyBorder="1" applyAlignment="1">
      <alignment wrapText="1"/>
    </xf>
    <xf numFmtId="0" fontId="54" fillId="0" borderId="17" xfId="0" applyNumberFormat="1" applyFont="1" applyFill="1" applyBorder="1" applyAlignment="1">
      <alignment wrapText="1"/>
    </xf>
    <xf numFmtId="0" fontId="35" fillId="0" borderId="0" xfId="0" applyFont="1" applyFill="1" applyBorder="1" applyAlignment="1">
      <alignment horizontal="justify" vertical="center" wrapText="1"/>
    </xf>
    <xf numFmtId="0" fontId="34" fillId="0" borderId="11" xfId="0" applyFont="1" applyFill="1" applyBorder="1" applyAlignment="1">
      <alignment horizontal="center" vertical="center" wrapText="1"/>
    </xf>
    <xf numFmtId="0" fontId="61" fillId="0" borderId="0" xfId="0" applyFont="1" applyFill="1" applyAlignment="1">
      <alignment horizontal="left" wrapText="1" indent="1"/>
    </xf>
    <xf numFmtId="0" fontId="55" fillId="0" borderId="0" xfId="0" applyFont="1" applyFill="1" applyAlignment="1">
      <alignment horizontal="left" wrapText="1" indent="1"/>
    </xf>
    <xf numFmtId="0" fontId="55" fillId="0" borderId="12" xfId="0" applyFont="1" applyFill="1" applyBorder="1" applyAlignment="1">
      <alignment horizontal="center" vertical="center" wrapText="1"/>
    </xf>
    <xf numFmtId="0" fontId="31" fillId="0" borderId="0" xfId="51" applyFont="1" applyFill="1" applyAlignment="1">
      <alignment horizontal="left"/>
    </xf>
    <xf numFmtId="0" fontId="63" fillId="0" borderId="0" xfId="51" applyFont="1" applyFill="1" applyAlignment="1">
      <alignment horizontal="left"/>
    </xf>
    <xf numFmtId="0" fontId="34" fillId="0" borderId="0" xfId="0" applyFont="1" applyFill="1" applyBorder="1" applyAlignment="1">
      <alignment horizontal="center" vertical="center" wrapText="1"/>
    </xf>
    <xf numFmtId="0" fontId="34" fillId="0" borderId="10" xfId="0" applyFont="1" applyFill="1" applyBorder="1" applyAlignment="1">
      <alignment horizontal="center" vertical="center" wrapText="1"/>
    </xf>
    <xf numFmtId="0" fontId="34" fillId="0" borderId="12" xfId="0" applyFont="1" applyFill="1" applyBorder="1" applyAlignment="1">
      <alignment horizontal="center" vertical="center" wrapText="1"/>
    </xf>
    <xf numFmtId="0" fontId="61" fillId="0" borderId="0" xfId="0" applyFont="1" applyFill="1" applyAlignment="1">
      <alignment horizontal="left" wrapText="1" indent="1"/>
    </xf>
    <xf numFmtId="0" fontId="61" fillId="0" borderId="0" xfId="0" applyFont="1" applyFill="1" applyBorder="1" applyAlignment="1">
      <alignment horizontal="left" wrapText="1"/>
    </xf>
    <xf numFmtId="165" fontId="61" fillId="0" borderId="0" xfId="0" applyNumberFormat="1" applyFont="1" applyFill="1" applyBorder="1" applyAlignment="1">
      <alignment horizontal="left" indent="7"/>
    </xf>
    <xf numFmtId="0" fontId="54" fillId="0" borderId="16" xfId="0" applyFont="1" applyFill="1" applyBorder="1" applyAlignment="1">
      <alignment wrapText="1"/>
    </xf>
    <xf numFmtId="0" fontId="54" fillId="0" borderId="14" xfId="0" applyFont="1" applyFill="1" applyBorder="1" applyAlignment="1">
      <alignment wrapText="1"/>
    </xf>
    <xf numFmtId="0" fontId="54" fillId="0" borderId="22" xfId="0" applyFont="1" applyFill="1" applyBorder="1" applyAlignment="1">
      <alignment wrapText="1"/>
    </xf>
    <xf numFmtId="1" fontId="54" fillId="0" borderId="14" xfId="119" applyNumberFormat="1" applyFont="1" applyFill="1" applyBorder="1" applyAlignment="1">
      <alignment wrapText="1"/>
    </xf>
    <xf numFmtId="1" fontId="55" fillId="0" borderId="15" xfId="119" applyNumberFormat="1" applyFont="1" applyFill="1" applyBorder="1" applyAlignment="1">
      <alignment wrapText="1"/>
    </xf>
    <xf numFmtId="1" fontId="55" fillId="0" borderId="15" xfId="0" applyNumberFormat="1" applyFont="1" applyFill="1" applyBorder="1" applyAlignment="1"/>
    <xf numFmtId="0" fontId="55" fillId="0" borderId="14" xfId="91" applyFont="1" applyFill="1" applyBorder="1" applyAlignment="1">
      <alignment wrapText="1"/>
    </xf>
    <xf numFmtId="0" fontId="55" fillId="0" borderId="22" xfId="91" applyFont="1" applyFill="1" applyBorder="1" applyAlignment="1">
      <alignment wrapText="1"/>
    </xf>
    <xf numFmtId="1" fontId="55" fillId="0" borderId="14" xfId="91" applyNumberFormat="1" applyFont="1" applyFill="1" applyBorder="1" applyAlignment="1">
      <alignment wrapText="1"/>
    </xf>
    <xf numFmtId="0" fontId="55" fillId="0" borderId="15" xfId="91" applyFont="1" applyFill="1" applyBorder="1" applyAlignment="1">
      <alignment wrapText="1"/>
    </xf>
    <xf numFmtId="0" fontId="55" fillId="0" borderId="0" xfId="91" applyFont="1" applyFill="1" applyBorder="1" applyAlignment="1">
      <alignment wrapText="1"/>
    </xf>
    <xf numFmtId="1" fontId="55" fillId="0" borderId="15" xfId="91" applyNumberFormat="1" applyFont="1" applyFill="1" applyBorder="1" applyAlignment="1">
      <alignment wrapText="1"/>
    </xf>
    <xf numFmtId="0" fontId="55" fillId="0" borderId="13" xfId="91" applyFont="1" applyFill="1" applyBorder="1" applyAlignment="1">
      <alignment horizontal="center" vertical="center"/>
    </xf>
    <xf numFmtId="0" fontId="55" fillId="0" borderId="16" xfId="0" applyFont="1" applyFill="1" applyBorder="1" applyAlignment="1">
      <alignment horizontal="right" wrapText="1"/>
    </xf>
    <xf numFmtId="0" fontId="55" fillId="0" borderId="22" xfId="0" applyFont="1" applyFill="1" applyBorder="1" applyAlignment="1">
      <alignment horizontal="right" wrapText="1"/>
    </xf>
    <xf numFmtId="2" fontId="55" fillId="0" borderId="0" xfId="0" applyNumberFormat="1" applyFont="1" applyFill="1" applyAlignment="1">
      <alignment horizontal="right" wrapText="1"/>
    </xf>
    <xf numFmtId="1" fontId="55" fillId="0" borderId="15" xfId="119" applyNumberFormat="1" applyFont="1" applyFill="1" applyBorder="1" applyAlignment="1">
      <alignment horizontal="right" wrapText="1"/>
    </xf>
    <xf numFmtId="1" fontId="55" fillId="0" borderId="0" xfId="119" applyNumberFormat="1" applyFont="1" applyFill="1" applyBorder="1" applyAlignment="1">
      <alignment horizontal="right" wrapText="1"/>
    </xf>
    <xf numFmtId="2" fontId="55" fillId="0" borderId="15" xfId="119" applyNumberFormat="1" applyFont="1" applyFill="1" applyBorder="1" applyAlignment="1">
      <alignment horizontal="right" wrapText="1"/>
    </xf>
    <xf numFmtId="2" fontId="55" fillId="0" borderId="0" xfId="119" applyNumberFormat="1" applyFont="1" applyFill="1" applyAlignment="1">
      <alignment horizontal="right" wrapText="1"/>
    </xf>
    <xf numFmtId="2" fontId="55" fillId="0" borderId="19" xfId="119" applyNumberFormat="1" applyFont="1" applyFill="1" applyBorder="1" applyAlignment="1">
      <alignment horizontal="right" wrapText="1"/>
    </xf>
    <xf numFmtId="1" fontId="54" fillId="0" borderId="15" xfId="119" applyNumberFormat="1" applyFont="1" applyFill="1" applyBorder="1" applyAlignment="1">
      <alignment horizontal="right" wrapText="1"/>
    </xf>
    <xf numFmtId="2" fontId="54" fillId="0" borderId="15" xfId="119" applyNumberFormat="1" applyFont="1" applyFill="1" applyBorder="1" applyAlignment="1">
      <alignment horizontal="right" wrapText="1"/>
    </xf>
    <xf numFmtId="2" fontId="54" fillId="0" borderId="19" xfId="119" applyNumberFormat="1" applyFont="1" applyFill="1" applyBorder="1" applyAlignment="1">
      <alignment horizontal="right" wrapText="1"/>
    </xf>
    <xf numFmtId="0" fontId="54" fillId="0" borderId="17" xfId="0" applyNumberFormat="1" applyFont="1" applyFill="1" applyBorder="1" applyAlignment="1">
      <alignment horizontal="left"/>
    </xf>
    <xf numFmtId="0" fontId="61" fillId="0" borderId="0" xfId="0" applyFont="1" applyFill="1" applyBorder="1" applyAlignment="1">
      <alignment horizontal="center" vertical="center"/>
    </xf>
    <xf numFmtId="0" fontId="61" fillId="0" borderId="0" xfId="91" applyFont="1" applyFill="1" applyBorder="1" applyAlignment="1">
      <alignment horizontal="center" vertical="center"/>
    </xf>
    <xf numFmtId="0" fontId="61" fillId="0" borderId="0" xfId="91" applyFont="1" applyFill="1" applyBorder="1" applyAlignment="1">
      <alignment vertical="center"/>
    </xf>
    <xf numFmtId="0" fontId="61" fillId="0" borderId="0" xfId="91" applyFont="1" applyFill="1" applyBorder="1" applyAlignment="1">
      <alignment wrapText="1"/>
    </xf>
    <xf numFmtId="0" fontId="61" fillId="0" borderId="0" xfId="91" applyFont="1" applyFill="1" applyBorder="1" applyAlignment="1"/>
    <xf numFmtId="0" fontId="55" fillId="0" borderId="0" xfId="91" applyFont="1" applyFill="1" applyBorder="1" applyAlignment="1">
      <alignment horizontal="left" vertical="center" wrapText="1" indent="1"/>
    </xf>
    <xf numFmtId="0" fontId="61" fillId="0" borderId="0" xfId="91" applyFont="1" applyFill="1" applyBorder="1" applyAlignment="1">
      <alignment horizontal="left" vertical="center" wrapText="1" indent="1"/>
    </xf>
    <xf numFmtId="165" fontId="79" fillId="0" borderId="0" xfId="0" applyNumberFormat="1" applyFont="1" applyFill="1" applyBorder="1"/>
    <xf numFmtId="165" fontId="55" fillId="0" borderId="14" xfId="0" applyNumberFormat="1" applyFont="1" applyFill="1" applyBorder="1" applyAlignment="1">
      <alignment horizontal="right" wrapText="1"/>
    </xf>
    <xf numFmtId="0" fontId="55" fillId="0" borderId="0" xfId="0" applyFont="1" applyFill="1" applyAlignment="1">
      <alignment horizontal="left" indent="1"/>
    </xf>
    <xf numFmtId="165" fontId="55" fillId="0" borderId="0" xfId="0" applyNumberFormat="1" applyFont="1" applyFill="1" applyAlignment="1">
      <alignment horizontal="left" indent="1"/>
    </xf>
    <xf numFmtId="0" fontId="54" fillId="0" borderId="15" xfId="0" applyFont="1" applyFill="1" applyBorder="1" applyAlignment="1">
      <alignment horizontal="right"/>
    </xf>
    <xf numFmtId="0" fontId="54" fillId="0" borderId="19" xfId="0" applyFont="1" applyFill="1" applyBorder="1" applyAlignment="1">
      <alignment horizontal="right"/>
    </xf>
    <xf numFmtId="165" fontId="54" fillId="0" borderId="0" xfId="0" applyNumberFormat="1" applyFont="1" applyFill="1" applyBorder="1" applyAlignment="1">
      <alignment wrapText="1"/>
    </xf>
    <xf numFmtId="165" fontId="38" fillId="0" borderId="0" xfId="0" applyNumberFormat="1" applyFont="1" applyFill="1" applyBorder="1" applyAlignment="1">
      <alignment horizontal="right" wrapText="1"/>
    </xf>
    <xf numFmtId="165" fontId="55" fillId="0" borderId="0" xfId="0" applyNumberFormat="1" applyFont="1" applyFill="1" applyBorder="1" applyAlignment="1">
      <alignment horizontal="left" indent="1"/>
    </xf>
    <xf numFmtId="165" fontId="61" fillId="0" borderId="0" xfId="0" applyNumberFormat="1" applyFont="1" applyFill="1" applyBorder="1" applyAlignment="1">
      <alignment horizontal="left" indent="1"/>
    </xf>
    <xf numFmtId="0" fontId="44" fillId="0" borderId="0" xfId="0" applyFont="1" applyFill="1" applyBorder="1" applyAlignment="1">
      <alignment horizontal="center" vertical="center" wrapText="1"/>
    </xf>
    <xf numFmtId="165" fontId="55" fillId="0" borderId="0" xfId="0" applyNumberFormat="1" applyFont="1" applyBorder="1" applyAlignment="1">
      <alignment horizontal="right" vertical="center" wrapText="1"/>
    </xf>
    <xf numFmtId="0" fontId="34" fillId="0" borderId="0" xfId="0" applyFont="1" applyFill="1" applyBorder="1" applyAlignment="1">
      <alignment horizontal="left" vertical="center"/>
    </xf>
    <xf numFmtId="0" fontId="34" fillId="0" borderId="0" xfId="0" applyFont="1" applyFill="1" applyBorder="1" applyAlignment="1">
      <alignment horizontal="left" vertical="center" indent="6"/>
    </xf>
    <xf numFmtId="0" fontId="34" fillId="0" borderId="22" xfId="0" applyFont="1" applyFill="1" applyBorder="1" applyAlignment="1">
      <alignment horizontal="center" vertical="top" wrapText="1"/>
    </xf>
    <xf numFmtId="0" fontId="34" fillId="0" borderId="0" xfId="0" applyFont="1" applyFill="1" applyBorder="1" applyAlignment="1">
      <alignment horizontal="center" vertical="top" wrapText="1"/>
    </xf>
    <xf numFmtId="0" fontId="34" fillId="0" borderId="18" xfId="0" applyFont="1" applyBorder="1" applyAlignment="1">
      <alignment horizontal="center" vertical="center" wrapText="1"/>
    </xf>
    <xf numFmtId="0" fontId="34" fillId="0" borderId="23" xfId="0" applyFont="1" applyFill="1" applyBorder="1" applyAlignment="1">
      <alignment horizontal="left" vertical="center" wrapText="1" indent="6"/>
    </xf>
    <xf numFmtId="0" fontId="34" fillId="0" borderId="0" xfId="0" applyFont="1" applyFill="1" applyBorder="1" applyAlignment="1">
      <alignment horizontal="left" vertical="center" wrapText="1" indent="6"/>
    </xf>
    <xf numFmtId="0" fontId="12" fillId="0" borderId="0" xfId="37" applyFont="1" applyFill="1" applyAlignment="1" applyProtection="1">
      <alignment horizontal="left"/>
    </xf>
    <xf numFmtId="0" fontId="12" fillId="0" borderId="0" xfId="37" quotePrefix="1" applyFont="1" applyFill="1" applyAlignment="1" applyProtection="1">
      <alignment horizontal="left"/>
    </xf>
    <xf numFmtId="1" fontId="54" fillId="0" borderId="15" xfId="119" applyNumberFormat="1" applyFont="1" applyFill="1" applyBorder="1" applyAlignment="1">
      <alignment wrapText="1"/>
    </xf>
    <xf numFmtId="0" fontId="69" fillId="0" borderId="0" xfId="37" applyFont="1" applyFill="1" applyAlignment="1" applyProtection="1">
      <alignment horizontal="center"/>
    </xf>
    <xf numFmtId="0" fontId="70" fillId="0" borderId="0" xfId="37" applyFont="1" applyFill="1" applyAlignment="1" applyProtection="1">
      <alignment horizontal="center"/>
    </xf>
    <xf numFmtId="0" fontId="73" fillId="0" borderId="0" xfId="54" applyFont="1" applyFill="1" applyAlignment="1">
      <alignment horizontal="center" vertical="top" wrapText="1"/>
    </xf>
    <xf numFmtId="0" fontId="75" fillId="0" borderId="0" xfId="54" applyFont="1" applyFill="1" applyAlignment="1">
      <alignment horizontal="center" vertical="top" wrapText="1"/>
    </xf>
    <xf numFmtId="0" fontId="61" fillId="0" borderId="16" xfId="0" applyFont="1" applyFill="1" applyBorder="1" applyAlignment="1">
      <alignment horizontal="center" vertical="center"/>
    </xf>
    <xf numFmtId="0" fontId="61" fillId="0" borderId="21" xfId="0" applyFont="1" applyFill="1" applyBorder="1" applyAlignment="1">
      <alignment horizontal="center" vertical="center"/>
    </xf>
    <xf numFmtId="0" fontId="55" fillId="0" borderId="0" xfId="0" applyFont="1" applyFill="1" applyAlignment="1">
      <alignment horizontal="left" wrapText="1" indent="1"/>
    </xf>
    <xf numFmtId="0" fontId="61" fillId="0" borderId="0" xfId="0" applyFont="1" applyFill="1" applyAlignment="1">
      <alignment horizontal="left" wrapText="1" indent="1"/>
    </xf>
    <xf numFmtId="0" fontId="34" fillId="0" borderId="0" xfId="0" applyFont="1" applyFill="1" applyBorder="1" applyAlignment="1">
      <alignment horizontal="center" vertical="center" wrapText="1"/>
    </xf>
    <xf numFmtId="0" fontId="31" fillId="0" borderId="0" xfId="0" applyFont="1" applyFill="1" applyBorder="1" applyAlignment="1">
      <alignment horizontal="justify" vertical="center" wrapText="1"/>
    </xf>
    <xf numFmtId="0" fontId="35" fillId="0" borderId="0" xfId="0" applyFont="1" applyFill="1" applyBorder="1" applyAlignment="1">
      <alignment horizontal="justify" vertical="center" wrapText="1"/>
    </xf>
    <xf numFmtId="0" fontId="34" fillId="0" borderId="22" xfId="0" applyFont="1" applyFill="1" applyBorder="1" applyAlignment="1">
      <alignment horizontal="center" vertical="center"/>
    </xf>
    <xf numFmtId="0" fontId="34" fillId="0" borderId="23" xfId="0" applyFont="1" applyFill="1" applyBorder="1" applyAlignment="1">
      <alignment horizontal="center" vertical="center"/>
    </xf>
    <xf numFmtId="0" fontId="34" fillId="0" borderId="11" xfId="0" applyFont="1" applyFill="1" applyBorder="1" applyAlignment="1">
      <alignment horizontal="center" vertical="center" wrapText="1"/>
    </xf>
    <xf numFmtId="0" fontId="34" fillId="0" borderId="10" xfId="0" applyFont="1" applyFill="1" applyBorder="1" applyAlignment="1">
      <alignment horizontal="center" vertical="center" wrapText="1"/>
    </xf>
    <xf numFmtId="0" fontId="34" fillId="0" borderId="12" xfId="0" applyFont="1" applyFill="1" applyBorder="1" applyAlignment="1">
      <alignment horizontal="center" vertical="center" wrapText="1"/>
    </xf>
    <xf numFmtId="0" fontId="34" fillId="0" borderId="0" xfId="0" applyFont="1" applyFill="1" applyBorder="1" applyAlignment="1">
      <alignment horizontal="center" wrapText="1"/>
    </xf>
    <xf numFmtId="0" fontId="34" fillId="0" borderId="0" xfId="0" applyFont="1" applyFill="1" applyBorder="1" applyAlignment="1">
      <alignment horizontal="center"/>
    </xf>
    <xf numFmtId="0" fontId="34" fillId="0" borderId="0" xfId="0" applyFont="1" applyFill="1" applyBorder="1" applyAlignment="1">
      <alignment horizontal="center" vertical="center"/>
    </xf>
    <xf numFmtId="0" fontId="35" fillId="0" borderId="0" xfId="0" applyFont="1" applyFill="1" applyBorder="1" applyAlignment="1">
      <alignment horizontal="center" vertical="center"/>
    </xf>
    <xf numFmtId="0" fontId="34" fillId="0" borderId="0" xfId="0" applyFont="1" applyFill="1" applyBorder="1" applyAlignment="1"/>
    <xf numFmtId="0" fontId="34" fillId="0" borderId="0" xfId="0" applyFont="1" applyFill="1" applyBorder="1" applyAlignment="1">
      <alignment horizontal="distributed" vertical="distributed" wrapText="1" justifyLastLine="1"/>
    </xf>
    <xf numFmtId="0" fontId="35" fillId="0" borderId="0" xfId="0" applyFont="1" applyFill="1" applyBorder="1" applyAlignment="1">
      <alignment horizontal="distributed" vertical="distributed" wrapText="1" justifyLastLine="1"/>
    </xf>
    <xf numFmtId="0" fontId="61" fillId="0" borderId="16" xfId="91" applyFont="1" applyFill="1" applyBorder="1" applyAlignment="1">
      <alignment horizontal="center" vertical="center"/>
    </xf>
    <xf numFmtId="0" fontId="61" fillId="0" borderId="21" xfId="91" applyFont="1" applyFill="1" applyBorder="1" applyAlignment="1">
      <alignment vertical="center"/>
    </xf>
    <xf numFmtId="0" fontId="55" fillId="0" borderId="0" xfId="91" applyFont="1" applyFill="1" applyBorder="1" applyAlignment="1">
      <alignment horizontal="left" vertical="center" wrapText="1" indent="1"/>
    </xf>
    <xf numFmtId="0" fontId="61" fillId="0" borderId="0" xfId="91" applyFont="1" applyFill="1" applyBorder="1" applyAlignment="1">
      <alignment horizontal="left" vertical="center" wrapText="1" indent="1"/>
    </xf>
    <xf numFmtId="0" fontId="34" fillId="0" borderId="22" xfId="91" applyFont="1" applyFill="1" applyBorder="1" applyAlignment="1">
      <alignment horizontal="center" vertical="center"/>
    </xf>
    <xf numFmtId="0" fontId="34" fillId="0" borderId="23" xfId="91" applyFont="1" applyFill="1" applyBorder="1" applyAlignment="1">
      <alignment horizontal="center" vertical="center"/>
    </xf>
    <xf numFmtId="0" fontId="34" fillId="0" borderId="14" xfId="91" applyFont="1" applyFill="1" applyBorder="1" applyAlignment="1">
      <alignment horizontal="center" vertical="center" wrapText="1"/>
    </xf>
    <xf numFmtId="0" fontId="34" fillId="0" borderId="15" xfId="91" applyFont="1" applyFill="1" applyBorder="1" applyAlignment="1">
      <alignment horizontal="center" vertical="center"/>
    </xf>
    <xf numFmtId="0" fontId="34" fillId="0" borderId="11" xfId="91" applyFont="1" applyFill="1" applyBorder="1" applyAlignment="1">
      <alignment horizontal="center" vertical="center" wrapText="1"/>
    </xf>
    <xf numFmtId="0" fontId="34" fillId="0" borderId="10" xfId="91" applyFont="1" applyFill="1" applyBorder="1" applyAlignment="1">
      <alignment horizontal="center" vertical="center" wrapText="1"/>
    </xf>
    <xf numFmtId="0" fontId="34" fillId="0" borderId="12" xfId="91" applyFont="1" applyFill="1" applyBorder="1" applyAlignment="1">
      <alignment horizontal="center" vertical="center" wrapText="1"/>
    </xf>
    <xf numFmtId="0" fontId="61" fillId="0" borderId="0" xfId="0" applyFont="1" applyFill="1" applyAlignment="1">
      <alignment horizontal="left" vertical="center" wrapText="1" indent="1"/>
    </xf>
    <xf numFmtId="0" fontId="55" fillId="0" borderId="0" xfId="0" applyFont="1" applyFill="1" applyAlignment="1">
      <alignment horizontal="left" vertical="justify" wrapText="1" indent="1"/>
    </xf>
    <xf numFmtId="0" fontId="34" fillId="0" borderId="14" xfId="0" applyFont="1" applyFill="1" applyBorder="1" applyAlignment="1">
      <alignment horizontal="center" vertical="center" wrapText="1"/>
    </xf>
    <xf numFmtId="0" fontId="34" fillId="0" borderId="15" xfId="0" applyFont="1" applyFill="1" applyBorder="1" applyAlignment="1">
      <alignment horizontal="center" vertical="center" wrapText="1"/>
    </xf>
    <xf numFmtId="0" fontId="34" fillId="0" borderId="16" xfId="0" applyFont="1" applyFill="1" applyBorder="1" applyAlignment="1">
      <alignment horizontal="center" vertical="center" wrapText="1"/>
    </xf>
    <xf numFmtId="0" fontId="34" fillId="0" borderId="22" xfId="0" applyFont="1" applyFill="1" applyBorder="1" applyAlignment="1">
      <alignment horizontal="center" vertical="center" wrapText="1"/>
    </xf>
    <xf numFmtId="0" fontId="34" fillId="0" borderId="18" xfId="0" applyFont="1" applyFill="1" applyBorder="1" applyAlignment="1">
      <alignment horizontal="center" vertical="center" wrapText="1"/>
    </xf>
    <xf numFmtId="0" fontId="34" fillId="0" borderId="17" xfId="0" applyFont="1" applyFill="1" applyBorder="1" applyAlignment="1">
      <alignment horizontal="center" vertical="center" wrapText="1"/>
    </xf>
    <xf numFmtId="0" fontId="34" fillId="0" borderId="26" xfId="0" applyFont="1" applyFill="1" applyBorder="1" applyAlignment="1">
      <alignment horizontal="center" vertical="center" wrapText="1"/>
    </xf>
    <xf numFmtId="0" fontId="34" fillId="0" borderId="15" xfId="0" applyFont="1" applyFill="1" applyBorder="1" applyAlignment="1">
      <alignment horizontal="center" vertical="center"/>
    </xf>
    <xf numFmtId="0" fontId="34" fillId="0" borderId="19" xfId="0" applyFont="1" applyFill="1" applyBorder="1" applyAlignment="1">
      <alignment horizontal="center" vertical="center" wrapText="1"/>
    </xf>
    <xf numFmtId="0" fontId="61" fillId="0" borderId="16" xfId="0" applyFont="1" applyFill="1" applyBorder="1" applyAlignment="1">
      <alignment horizontal="center" vertical="center" wrapText="1"/>
    </xf>
    <xf numFmtId="0" fontId="61" fillId="0" borderId="19" xfId="0" applyFont="1" applyFill="1" applyBorder="1" applyAlignment="1">
      <alignment horizontal="center" vertical="center" wrapText="1"/>
    </xf>
    <xf numFmtId="0" fontId="61" fillId="0" borderId="23" xfId="0" applyFont="1" applyFill="1" applyBorder="1" applyAlignment="1">
      <alignment horizontal="center" vertical="center" wrapText="1"/>
    </xf>
    <xf numFmtId="0" fontId="34" fillId="0" borderId="0" xfId="0" applyFont="1" applyFill="1" applyAlignment="1">
      <alignment horizontal="center" wrapText="1"/>
    </xf>
    <xf numFmtId="0" fontId="34" fillId="0" borderId="23" xfId="0" applyFont="1" applyFill="1" applyBorder="1" applyAlignment="1">
      <alignment horizontal="center" vertical="center" wrapText="1"/>
    </xf>
    <xf numFmtId="0" fontId="34" fillId="0" borderId="18" xfId="0" applyFont="1" applyFill="1" applyBorder="1" applyAlignment="1">
      <alignment horizontal="center" vertical="center"/>
    </xf>
    <xf numFmtId="0" fontId="61" fillId="0" borderId="22" xfId="0" applyFont="1" applyFill="1" applyBorder="1" applyAlignment="1">
      <alignment horizontal="center" vertical="center"/>
    </xf>
    <xf numFmtId="0" fontId="61" fillId="0" borderId="23" xfId="0" applyFont="1" applyFill="1" applyBorder="1" applyAlignment="1">
      <alignment horizontal="center" vertical="center"/>
    </xf>
    <xf numFmtId="0" fontId="34" fillId="0" borderId="16" xfId="51" applyFont="1" applyFill="1" applyBorder="1" applyAlignment="1">
      <alignment horizontal="center" vertical="center" wrapText="1"/>
    </xf>
    <xf numFmtId="0" fontId="34" fillId="0" borderId="19" xfId="51" applyFont="1" applyFill="1" applyBorder="1" applyAlignment="1">
      <alignment horizontal="center" vertical="center"/>
    </xf>
    <xf numFmtId="0" fontId="34" fillId="0" borderId="22" xfId="51" applyFont="1" applyFill="1" applyBorder="1" applyAlignment="1">
      <alignment horizontal="center" vertical="center" wrapText="1"/>
    </xf>
    <xf numFmtId="0" fontId="34" fillId="0" borderId="21" xfId="51" applyFont="1" applyFill="1" applyBorder="1" applyAlignment="1">
      <alignment horizontal="center" vertical="center" wrapText="1"/>
    </xf>
    <xf numFmtId="0" fontId="34" fillId="0" borderId="23" xfId="51" applyFont="1" applyFill="1" applyBorder="1" applyAlignment="1">
      <alignment horizontal="center" vertical="center" wrapText="1"/>
    </xf>
    <xf numFmtId="0" fontId="34" fillId="0" borderId="12" xfId="51" applyFont="1" applyFill="1" applyBorder="1" applyAlignment="1">
      <alignment horizontal="center" vertical="center" wrapText="1"/>
    </xf>
    <xf numFmtId="0" fontId="34" fillId="0" borderId="12" xfId="51" applyFont="1" applyFill="1" applyBorder="1" applyAlignment="1">
      <alignment vertical="center" wrapText="1"/>
    </xf>
    <xf numFmtId="0" fontId="34" fillId="0" borderId="13" xfId="51" applyFont="1" applyFill="1" applyBorder="1" applyAlignment="1">
      <alignment horizontal="center" vertical="center" wrapText="1"/>
    </xf>
    <xf numFmtId="0" fontId="34" fillId="0" borderId="14" xfId="51" applyFont="1" applyFill="1" applyBorder="1" applyAlignment="1">
      <alignment horizontal="center" vertical="center"/>
    </xf>
    <xf numFmtId="0" fontId="61" fillId="0" borderId="13" xfId="51" applyFont="1" applyFill="1" applyBorder="1" applyAlignment="1">
      <alignment horizontal="center" vertical="center" wrapText="1"/>
    </xf>
    <xf numFmtId="0" fontId="61" fillId="0" borderId="22" xfId="0" applyFont="1" applyFill="1" applyBorder="1" applyAlignment="1">
      <alignment horizontal="center" vertical="center" wrapText="1"/>
    </xf>
    <xf numFmtId="0" fontId="34" fillId="0" borderId="0" xfId="0" applyFont="1" applyFill="1" applyAlignment="1">
      <alignment horizontal="left" wrapText="1" indent="1"/>
    </xf>
    <xf numFmtId="167" fontId="34" fillId="0" borderId="14" xfId="0" applyNumberFormat="1" applyFont="1" applyFill="1" applyBorder="1" applyAlignment="1">
      <alignment horizontal="center" vertical="center" wrapText="1"/>
    </xf>
    <xf numFmtId="167" fontId="34" fillId="0" borderId="15" xfId="0" applyNumberFormat="1" applyFont="1" applyFill="1" applyBorder="1" applyAlignment="1">
      <alignment horizontal="center" vertical="center" wrapText="1"/>
    </xf>
    <xf numFmtId="167" fontId="34" fillId="0" borderId="18" xfId="0" applyNumberFormat="1" applyFont="1" applyFill="1" applyBorder="1" applyAlignment="1">
      <alignment horizontal="center" vertical="center" wrapText="1"/>
    </xf>
    <xf numFmtId="167" fontId="34" fillId="0" borderId="17" xfId="0" applyNumberFormat="1" applyFont="1" applyFill="1" applyBorder="1" applyAlignment="1">
      <alignment horizontal="center" vertical="center" wrapText="1"/>
    </xf>
    <xf numFmtId="0" fontId="34" fillId="0" borderId="26" xfId="0" applyFont="1" applyFill="1" applyBorder="1" applyAlignment="1">
      <alignment horizontal="center" vertical="center"/>
    </xf>
    <xf numFmtId="0" fontId="55" fillId="0" borderId="11" xfId="0" applyFont="1" applyFill="1" applyBorder="1" applyAlignment="1">
      <alignment horizontal="center" vertical="center" wrapText="1"/>
    </xf>
    <xf numFmtId="0" fontId="55" fillId="0" borderId="10" xfId="0" applyFont="1" applyFill="1" applyBorder="1" applyAlignment="1">
      <alignment horizontal="center" vertical="center" wrapText="1"/>
    </xf>
    <xf numFmtId="0" fontId="55" fillId="0" borderId="12" xfId="0" applyFont="1" applyFill="1" applyBorder="1" applyAlignment="1">
      <alignment horizontal="center" vertical="center" wrapText="1"/>
    </xf>
    <xf numFmtId="0" fontId="55" fillId="0" borderId="18" xfId="0" applyFont="1" applyFill="1" applyBorder="1" applyAlignment="1">
      <alignment horizontal="center" vertical="center" wrapText="1"/>
    </xf>
    <xf numFmtId="0" fontId="55" fillId="0" borderId="26" xfId="0" applyFont="1" applyFill="1" applyBorder="1" applyAlignment="1">
      <alignment horizontal="center" vertical="center" wrapText="1"/>
    </xf>
    <xf numFmtId="0" fontId="61" fillId="0" borderId="11" xfId="0" applyFont="1" applyFill="1" applyBorder="1" applyAlignment="1">
      <alignment horizontal="center" vertical="center" wrapText="1"/>
    </xf>
    <xf numFmtId="0" fontId="61" fillId="0" borderId="10" xfId="0" applyFont="1" applyFill="1" applyBorder="1" applyAlignment="1">
      <alignment horizontal="center" vertical="center" wrapText="1"/>
    </xf>
    <xf numFmtId="0" fontId="61" fillId="0" borderId="0" xfId="0" applyFont="1" applyFill="1" applyAlignment="1">
      <alignment horizontal="left" wrapText="1"/>
    </xf>
    <xf numFmtId="0" fontId="61" fillId="0" borderId="0" xfId="0" applyFont="1" applyFill="1" applyAlignment="1"/>
    <xf numFmtId="2" fontId="43" fillId="0" borderId="0" xfId="0" applyNumberFormat="1" applyFont="1" applyFill="1" applyBorder="1" applyAlignment="1">
      <alignment horizontal="center" vertical="center" wrapText="1"/>
    </xf>
    <xf numFmtId="165" fontId="43" fillId="0" borderId="0" xfId="0" applyNumberFormat="1" applyFont="1" applyFill="1" applyBorder="1" applyAlignment="1">
      <alignment horizontal="center" vertical="center" wrapText="1"/>
    </xf>
    <xf numFmtId="165" fontId="31" fillId="0" borderId="0" xfId="0" applyNumberFormat="1" applyFont="1" applyFill="1" applyBorder="1" applyAlignment="1">
      <alignment horizontal="center" wrapText="1"/>
    </xf>
    <xf numFmtId="165" fontId="34" fillId="0" borderId="18" xfId="0" applyNumberFormat="1" applyFont="1" applyFill="1" applyBorder="1" applyAlignment="1">
      <alignment horizontal="center" vertical="center" wrapText="1"/>
    </xf>
    <xf numFmtId="165" fontId="34" fillId="0" borderId="26" xfId="0" applyNumberFormat="1" applyFont="1" applyFill="1" applyBorder="1" applyAlignment="1">
      <alignment horizontal="center" vertical="center" wrapText="1"/>
    </xf>
    <xf numFmtId="165" fontId="34" fillId="0" borderId="22" xfId="0" applyNumberFormat="1" applyFont="1" applyFill="1" applyBorder="1" applyAlignment="1">
      <alignment horizontal="center" vertical="center" wrapText="1"/>
    </xf>
    <xf numFmtId="165" fontId="34" fillId="0" borderId="23" xfId="0" applyNumberFormat="1" applyFont="1" applyFill="1" applyBorder="1" applyAlignment="1">
      <alignment horizontal="center" vertical="center" wrapText="1"/>
    </xf>
    <xf numFmtId="165" fontId="34" fillId="0" borderId="11" xfId="0" applyNumberFormat="1" applyFont="1" applyFill="1" applyBorder="1" applyAlignment="1">
      <alignment horizontal="center" vertical="center" wrapText="1"/>
    </xf>
    <xf numFmtId="165" fontId="34" fillId="0" borderId="10" xfId="0" applyNumberFormat="1" applyFont="1" applyFill="1" applyBorder="1" applyAlignment="1">
      <alignment horizontal="center" vertical="center" wrapText="1"/>
    </xf>
    <xf numFmtId="0" fontId="45" fillId="0" borderId="22" xfId="0" applyFont="1" applyFill="1" applyBorder="1" applyAlignment="1">
      <alignment horizontal="center" vertical="center" wrapText="1"/>
    </xf>
    <xf numFmtId="0" fontId="45" fillId="0" borderId="23" xfId="0" applyFont="1" applyFill="1" applyBorder="1" applyAlignment="1">
      <alignment horizontal="center" vertical="center" wrapText="1"/>
    </xf>
    <xf numFmtId="0" fontId="45" fillId="0" borderId="14" xfId="0" applyFont="1" applyFill="1" applyBorder="1" applyAlignment="1">
      <alignment horizontal="center" vertical="center" wrapText="1"/>
    </xf>
    <xf numFmtId="0" fontId="45" fillId="0" borderId="20" xfId="0" applyFont="1" applyFill="1" applyBorder="1" applyAlignment="1">
      <alignment horizontal="center" vertical="center" wrapText="1"/>
    </xf>
    <xf numFmtId="0" fontId="45" fillId="0" borderId="16" xfId="0" applyFont="1" applyFill="1" applyBorder="1" applyAlignment="1">
      <alignment horizontal="center" vertical="center" wrapText="1"/>
    </xf>
    <xf numFmtId="0" fontId="45" fillId="0" borderId="18" xfId="0" applyFont="1" applyFill="1" applyBorder="1" applyAlignment="1">
      <alignment horizontal="center" vertical="center" wrapText="1"/>
    </xf>
    <xf numFmtId="0" fontId="55" fillId="0" borderId="0" xfId="0" applyFont="1" applyFill="1" applyAlignment="1">
      <alignment horizontal="left" vertical="center" wrapText="1" indent="1"/>
    </xf>
    <xf numFmtId="0" fontId="45" fillId="0" borderId="11" xfId="0" applyFont="1" applyFill="1" applyBorder="1" applyAlignment="1">
      <alignment horizontal="center" vertical="center" wrapText="1"/>
    </xf>
    <xf numFmtId="0" fontId="45" fillId="0" borderId="12" xfId="0" applyFont="1" applyFill="1" applyBorder="1" applyAlignment="1">
      <alignment horizontal="center" vertical="center" wrapText="1"/>
    </xf>
    <xf numFmtId="0" fontId="45" fillId="0" borderId="10" xfId="0" applyFont="1" applyFill="1" applyBorder="1" applyAlignment="1">
      <alignment horizontal="center" vertical="center" wrapText="1"/>
    </xf>
    <xf numFmtId="0" fontId="45" fillId="0" borderId="26" xfId="0" applyFont="1" applyFill="1" applyBorder="1" applyAlignment="1">
      <alignment horizontal="center" vertical="center" wrapText="1"/>
    </xf>
    <xf numFmtId="0" fontId="63" fillId="0" borderId="0" xfId="0" applyFont="1" applyFill="1" applyBorder="1" applyAlignment="1">
      <alignment horizontal="center" vertical="center" wrapText="1"/>
    </xf>
    <xf numFmtId="0" fontId="54" fillId="0" borderId="22" xfId="0" applyFont="1" applyFill="1" applyBorder="1" applyAlignment="1">
      <alignment horizontal="center" vertical="center" wrapText="1"/>
    </xf>
    <xf numFmtId="0" fontId="54" fillId="0" borderId="0" xfId="0" applyFont="1" applyFill="1" applyBorder="1" applyAlignment="1">
      <alignment horizontal="center" vertical="center" wrapText="1"/>
    </xf>
    <xf numFmtId="0" fontId="45" fillId="0" borderId="17" xfId="0" applyFont="1" applyFill="1" applyBorder="1" applyAlignment="1">
      <alignment horizontal="center" vertical="center" wrapText="1"/>
    </xf>
    <xf numFmtId="0" fontId="61" fillId="0" borderId="21" xfId="0" applyFont="1" applyFill="1" applyBorder="1" applyAlignment="1">
      <alignment horizontal="center" vertical="center" wrapText="1"/>
    </xf>
    <xf numFmtId="0" fontId="34" fillId="0" borderId="21" xfId="0" applyFont="1" applyFill="1" applyBorder="1" applyAlignment="1">
      <alignment horizontal="center" vertical="center" wrapText="1"/>
    </xf>
    <xf numFmtId="0" fontId="34" fillId="0" borderId="20" xfId="0" applyFont="1" applyFill="1" applyBorder="1" applyAlignment="1">
      <alignment horizontal="center" vertical="center" wrapText="1"/>
    </xf>
    <xf numFmtId="0" fontId="55" fillId="0" borderId="0" xfId="0" applyFont="1" applyFill="1" applyBorder="1" applyAlignment="1">
      <alignment horizontal="left" wrapText="1" indent="1"/>
    </xf>
    <xf numFmtId="0" fontId="61" fillId="0" borderId="0" xfId="0" applyFont="1" applyFill="1" applyBorder="1" applyAlignment="1">
      <alignment horizontal="left" wrapText="1" indent="1"/>
    </xf>
    <xf numFmtId="0" fontId="45" fillId="0" borderId="19" xfId="0" applyFont="1" applyFill="1" applyBorder="1" applyAlignment="1">
      <alignment horizontal="center" vertical="center" wrapText="1"/>
    </xf>
    <xf numFmtId="0" fontId="45" fillId="0" borderId="0" xfId="0" applyFont="1" applyFill="1" applyBorder="1" applyAlignment="1">
      <alignment horizontal="center" vertical="center" wrapText="1"/>
    </xf>
    <xf numFmtId="0" fontId="45" fillId="0" borderId="21" xfId="0" applyFont="1" applyFill="1" applyBorder="1" applyAlignment="1">
      <alignment horizontal="center" vertical="center" wrapText="1"/>
    </xf>
    <xf numFmtId="0" fontId="45" fillId="0" borderId="13" xfId="0" applyFont="1" applyFill="1" applyBorder="1" applyAlignment="1">
      <alignment horizontal="center" vertical="center" wrapText="1"/>
    </xf>
    <xf numFmtId="0" fontId="55" fillId="0" borderId="0" xfId="0" applyNumberFormat="1" applyFont="1" applyFill="1" applyAlignment="1">
      <alignment horizontal="left" wrapText="1" indent="1"/>
    </xf>
    <xf numFmtId="0" fontId="61" fillId="0" borderId="0" xfId="0" applyNumberFormat="1" applyFont="1" applyFill="1" applyAlignment="1">
      <alignment horizontal="left" wrapText="1" indent="1"/>
    </xf>
    <xf numFmtId="0" fontId="55" fillId="0" borderId="18" xfId="51" applyFont="1" applyFill="1" applyBorder="1" applyAlignment="1">
      <alignment horizontal="center" vertical="center" wrapText="1"/>
    </xf>
    <xf numFmtId="0" fontId="55" fillId="0" borderId="17" xfId="51" applyFont="1" applyFill="1" applyBorder="1" applyAlignment="1">
      <alignment horizontal="center" vertical="center" wrapText="1"/>
    </xf>
    <xf numFmtId="0" fontId="55" fillId="0" borderId="26" xfId="51" applyFont="1" applyFill="1" applyBorder="1" applyAlignment="1">
      <alignment horizontal="center" vertical="center" wrapText="1"/>
    </xf>
    <xf numFmtId="0" fontId="55" fillId="0" borderId="16" xfId="51" applyFont="1" applyFill="1" applyBorder="1" applyAlignment="1">
      <alignment horizontal="center" vertical="center" wrapText="1"/>
    </xf>
    <xf numFmtId="0" fontId="55" fillId="0" borderId="19" xfId="51" applyFont="1" applyFill="1" applyBorder="1" applyAlignment="1">
      <alignment horizontal="center" vertical="center" wrapText="1"/>
    </xf>
    <xf numFmtId="0" fontId="55" fillId="0" borderId="11" xfId="51" applyFont="1" applyFill="1" applyBorder="1" applyAlignment="1">
      <alignment horizontal="center" vertical="center" wrapText="1"/>
    </xf>
    <xf numFmtId="0" fontId="55" fillId="0" borderId="10" xfId="51" applyFont="1" applyFill="1" applyBorder="1" applyAlignment="1">
      <alignment horizontal="center" vertical="center" wrapText="1"/>
    </xf>
    <xf numFmtId="0" fontId="55" fillId="0" borderId="22" xfId="51" applyFont="1" applyFill="1" applyBorder="1" applyAlignment="1">
      <alignment horizontal="center" vertical="center" wrapText="1"/>
    </xf>
    <xf numFmtId="0" fontId="55" fillId="0" borderId="0" xfId="51" applyFont="1" applyFill="1" applyBorder="1" applyAlignment="1">
      <alignment horizontal="center" vertical="center" wrapText="1"/>
    </xf>
    <xf numFmtId="0" fontId="55" fillId="0" borderId="0" xfId="51" applyFont="1" applyFill="1" applyBorder="1" applyAlignment="1">
      <alignment horizontal="center" wrapText="1"/>
    </xf>
    <xf numFmtId="0" fontId="61" fillId="0" borderId="0" xfId="0" applyFont="1" applyFill="1" applyBorder="1" applyAlignment="1">
      <alignment horizontal="center" wrapText="1"/>
    </xf>
    <xf numFmtId="165" fontId="34" fillId="0" borderId="16" xfId="0" applyNumberFormat="1" applyFont="1" applyFill="1" applyBorder="1" applyAlignment="1">
      <alignment horizontal="center" vertical="center" wrapText="1"/>
    </xf>
    <xf numFmtId="165" fontId="34" fillId="0" borderId="14" xfId="0" applyNumberFormat="1" applyFont="1" applyFill="1" applyBorder="1" applyAlignment="1">
      <alignment horizontal="center" vertical="center" wrapText="1"/>
    </xf>
    <xf numFmtId="165" fontId="34" fillId="0" borderId="15" xfId="0" applyNumberFormat="1" applyFont="1" applyFill="1" applyBorder="1" applyAlignment="1">
      <alignment horizontal="center" vertical="center" wrapText="1"/>
    </xf>
    <xf numFmtId="165" fontId="34" fillId="0" borderId="19" xfId="0" applyNumberFormat="1" applyFont="1" applyFill="1" applyBorder="1" applyAlignment="1">
      <alignment horizontal="center" vertical="center" wrapText="1"/>
    </xf>
    <xf numFmtId="165" fontId="61" fillId="0" borderId="0" xfId="0" applyNumberFormat="1" applyFont="1" applyFill="1" applyBorder="1" applyAlignment="1">
      <alignment horizontal="left" indent="7"/>
    </xf>
    <xf numFmtId="165" fontId="34" fillId="0" borderId="0" xfId="0" applyNumberFormat="1" applyFont="1" applyFill="1" applyBorder="1" applyAlignment="1">
      <alignment horizontal="center" vertical="center" wrapText="1"/>
    </xf>
    <xf numFmtId="165" fontId="34" fillId="0" borderId="17" xfId="0" applyNumberFormat="1" applyFont="1" applyFill="1" applyBorder="1" applyAlignment="1">
      <alignment horizontal="center" vertical="center" wrapText="1"/>
    </xf>
    <xf numFmtId="165" fontId="35" fillId="0" borderId="22" xfId="0" applyNumberFormat="1" applyFont="1" applyFill="1" applyBorder="1" applyAlignment="1">
      <alignment horizontal="center" vertical="center" wrapText="1"/>
    </xf>
    <xf numFmtId="0" fontId="34" fillId="0" borderId="0" xfId="0" applyFont="1" applyFill="1" applyAlignment="1">
      <alignment horizontal="left" vertical="center" wrapText="1" indent="1"/>
    </xf>
    <xf numFmtId="0" fontId="35" fillId="0" borderId="18" xfId="0" applyFont="1" applyFill="1" applyBorder="1" applyAlignment="1">
      <alignment horizontal="center" vertical="center" wrapText="1"/>
    </xf>
    <xf numFmtId="0" fontId="35" fillId="0" borderId="26" xfId="0" applyFont="1" applyFill="1" applyBorder="1" applyAlignment="1">
      <alignment horizontal="center" vertical="center" wrapText="1"/>
    </xf>
    <xf numFmtId="0" fontId="55" fillId="0" borderId="0" xfId="0" applyFont="1" applyFill="1" applyBorder="1" applyAlignment="1">
      <alignment horizontal="left" vertical="center" wrapText="1" indent="1"/>
    </xf>
    <xf numFmtId="0" fontId="31" fillId="0" borderId="0" xfId="0" applyFont="1" applyFill="1" applyAlignment="1">
      <alignment horizontal="center" vertical="center"/>
    </xf>
    <xf numFmtId="0" fontId="31" fillId="0" borderId="22" xfId="0" applyFont="1" applyFill="1" applyBorder="1" applyAlignment="1">
      <alignment horizontal="center" vertical="center"/>
    </xf>
    <xf numFmtId="0" fontId="34" fillId="0" borderId="0" xfId="0" applyFont="1" applyFill="1" applyAlignment="1">
      <alignment horizontal="left" vertical="center" indent="1"/>
    </xf>
    <xf numFmtId="0" fontId="61" fillId="0" borderId="0" xfId="0" applyFont="1" applyFill="1" applyAlignment="1">
      <alignment horizontal="left" vertical="center" indent="1"/>
    </xf>
    <xf numFmtId="0" fontId="61" fillId="0" borderId="0" xfId="0" applyFont="1" applyAlignment="1">
      <alignment horizontal="left" wrapText="1" indent="1"/>
    </xf>
    <xf numFmtId="0" fontId="61" fillId="0" borderId="17" xfId="0" applyFont="1" applyBorder="1" applyAlignment="1">
      <alignment horizontal="center" vertical="top" wrapText="1"/>
    </xf>
    <xf numFmtId="0" fontId="61" fillId="0" borderId="26" xfId="0" applyFont="1" applyBorder="1" applyAlignment="1">
      <alignment horizontal="center" vertical="top" wrapText="1"/>
    </xf>
    <xf numFmtId="0" fontId="34" fillId="0" borderId="16" xfId="0" applyFont="1" applyBorder="1" applyAlignment="1">
      <alignment horizontal="center" wrapText="1"/>
    </xf>
    <xf numFmtId="0" fontId="34" fillId="0" borderId="22" xfId="0" applyFont="1" applyBorder="1" applyAlignment="1">
      <alignment horizontal="center" wrapText="1"/>
    </xf>
    <xf numFmtId="0" fontId="61" fillId="0" borderId="21" xfId="0" applyFont="1" applyBorder="1" applyAlignment="1">
      <alignment horizontal="center" vertical="top" wrapText="1"/>
    </xf>
    <xf numFmtId="0" fontId="61" fillId="0" borderId="23" xfId="0" applyFont="1" applyBorder="1" applyAlignment="1">
      <alignment horizontal="center" vertical="top" wrapText="1"/>
    </xf>
    <xf numFmtId="0" fontId="34" fillId="0" borderId="0" xfId="0" applyFont="1" applyAlignment="1">
      <alignment horizontal="left" wrapText="1" indent="1"/>
    </xf>
    <xf numFmtId="0" fontId="34" fillId="0" borderId="13" xfId="0" applyFont="1" applyFill="1" applyBorder="1" applyAlignment="1">
      <alignment horizontal="center" vertical="center" wrapText="1"/>
    </xf>
    <xf numFmtId="0" fontId="31" fillId="0" borderId="22" xfId="0" applyFont="1" applyFill="1" applyBorder="1" applyAlignment="1">
      <alignment horizontal="center" vertical="center" wrapText="1"/>
    </xf>
    <xf numFmtId="0" fontId="31" fillId="0" borderId="0" xfId="0" applyFont="1" applyFill="1" applyBorder="1" applyAlignment="1">
      <alignment horizontal="center" vertical="center" wrapText="1"/>
    </xf>
    <xf numFmtId="2" fontId="34" fillId="0" borderId="0" xfId="0" applyNumberFormat="1" applyFont="1" applyFill="1" applyBorder="1" applyAlignment="1">
      <alignment horizontal="center" vertical="center" wrapText="1"/>
    </xf>
    <xf numFmtId="0" fontId="54" fillId="0" borderId="14" xfId="0" applyFont="1" applyFill="1" applyBorder="1" applyAlignment="1">
      <alignment horizontal="right" vertical="center" wrapText="1"/>
    </xf>
    <xf numFmtId="0" fontId="54" fillId="0" borderId="15" xfId="0" applyFont="1" applyFill="1" applyBorder="1" applyAlignment="1">
      <alignment horizontal="right" vertical="center" wrapText="1"/>
    </xf>
    <xf numFmtId="0" fontId="54" fillId="0" borderId="16" xfId="0" applyFont="1" applyFill="1" applyBorder="1" applyAlignment="1">
      <alignment horizontal="right" vertical="center" wrapText="1"/>
    </xf>
    <xf numFmtId="0" fontId="54" fillId="0" borderId="19" xfId="0" applyFont="1" applyFill="1" applyBorder="1" applyAlignment="1">
      <alignment horizontal="right" vertical="center" wrapText="1"/>
    </xf>
  </cellXfs>
  <cellStyles count="122">
    <cellStyle name="20% - akcent 1 2" xfId="1"/>
    <cellStyle name="20% - akcent 2 2" xfId="2"/>
    <cellStyle name="20% - akcent 3 2" xfId="3"/>
    <cellStyle name="20% - akcent 4 2" xfId="4"/>
    <cellStyle name="20% - akcent 5 2" xfId="5"/>
    <cellStyle name="20% - akcent 6 2" xfId="6"/>
    <cellStyle name="40% - akcent 1 2" xfId="7"/>
    <cellStyle name="40% - akcent 2 2" xfId="8"/>
    <cellStyle name="40% - akcent 3 2" xfId="9"/>
    <cellStyle name="40% - akcent 4 2" xfId="10"/>
    <cellStyle name="40% - akcent 5 2" xfId="11"/>
    <cellStyle name="40% - akcent 6 2" xfId="12"/>
    <cellStyle name="60% - akcent 1 2" xfId="13"/>
    <cellStyle name="60% - akcent 2 2" xfId="14"/>
    <cellStyle name="60% - akcent 3 2" xfId="15"/>
    <cellStyle name="60% - akcent 4 2" xfId="16"/>
    <cellStyle name="60% - akcent 5 2" xfId="17"/>
    <cellStyle name="60% - akcent 6 2" xfId="18"/>
    <cellStyle name="Akcent 1" xfId="19" builtinId="29" customBuiltin="1"/>
    <cellStyle name="Akcent 1 2" xfId="20"/>
    <cellStyle name="Akcent 1 3" xfId="70"/>
    <cellStyle name="Akcent 1 4" xfId="94"/>
    <cellStyle name="Akcent 2" xfId="21" builtinId="33" customBuiltin="1"/>
    <cellStyle name="Akcent 2 2" xfId="22"/>
    <cellStyle name="Akcent 2 3" xfId="71"/>
    <cellStyle name="Akcent 2 4" xfId="95"/>
    <cellStyle name="Akcent 3" xfId="23" builtinId="37" customBuiltin="1"/>
    <cellStyle name="Akcent 3 2" xfId="24"/>
    <cellStyle name="Akcent 3 3" xfId="72"/>
    <cellStyle name="Akcent 3 4" xfId="96"/>
    <cellStyle name="Akcent 4" xfId="25" builtinId="41" customBuiltin="1"/>
    <cellStyle name="Akcent 4 2" xfId="26"/>
    <cellStyle name="Akcent 4 3" xfId="73"/>
    <cellStyle name="Akcent 4 4" xfId="97"/>
    <cellStyle name="Akcent 5" xfId="27" builtinId="45" customBuiltin="1"/>
    <cellStyle name="Akcent 5 2" xfId="28"/>
    <cellStyle name="Akcent 5 3" xfId="74"/>
    <cellStyle name="Akcent 5 4" xfId="98"/>
    <cellStyle name="Akcent 6" xfId="29" builtinId="49" customBuiltin="1"/>
    <cellStyle name="Akcent 6 2" xfId="30"/>
    <cellStyle name="Akcent 6 3" xfId="75"/>
    <cellStyle name="Akcent 6 4" xfId="99"/>
    <cellStyle name="Dane wejściowe" xfId="31" builtinId="20" customBuiltin="1"/>
    <cellStyle name="Dane wejściowe 2" xfId="32"/>
    <cellStyle name="Dane wejściowe 3" xfId="76"/>
    <cellStyle name="Dane wejściowe 4" xfId="100"/>
    <cellStyle name="Dane wyjściowe" xfId="33" builtinId="21" customBuiltin="1"/>
    <cellStyle name="Dane wyjściowe 2" xfId="34"/>
    <cellStyle name="Dane wyjściowe 3" xfId="77"/>
    <cellStyle name="Dane wyjściowe 4" xfId="101"/>
    <cellStyle name="Dobre 2" xfId="35"/>
    <cellStyle name="Dziesiętny 2" xfId="36"/>
    <cellStyle name="Hiperłącze" xfId="37" builtinId="8"/>
    <cellStyle name="Hiperłącze 2" xfId="118"/>
    <cellStyle name="Komórka połączona" xfId="38" builtinId="24" customBuiltin="1"/>
    <cellStyle name="Komórka połączona 2" xfId="39"/>
    <cellStyle name="Komórka połączona 3" xfId="78"/>
    <cellStyle name="Komórka połączona 4" xfId="102"/>
    <cellStyle name="Komórka zaznaczona" xfId="40" builtinId="23" customBuiltin="1"/>
    <cellStyle name="Komórka zaznaczona 2" xfId="41"/>
    <cellStyle name="Komórka zaznaczona 3" xfId="79"/>
    <cellStyle name="Komórka zaznaczona 4" xfId="103"/>
    <cellStyle name="Nagłówek 1" xfId="42" builtinId="16" customBuiltin="1"/>
    <cellStyle name="Nagłówek 1 2" xfId="43"/>
    <cellStyle name="Nagłówek 1 3" xfId="80"/>
    <cellStyle name="Nagłówek 1 4" xfId="104"/>
    <cellStyle name="Nagłówek 2" xfId="44" builtinId="17" customBuiltin="1"/>
    <cellStyle name="Nagłówek 2 2" xfId="45"/>
    <cellStyle name="Nagłówek 2 3" xfId="81"/>
    <cellStyle name="Nagłówek 2 4" xfId="105"/>
    <cellStyle name="Nagłówek 3" xfId="46" builtinId="18" customBuiltin="1"/>
    <cellStyle name="Nagłówek 3 2" xfId="47"/>
    <cellStyle name="Nagłówek 3 3" xfId="82"/>
    <cellStyle name="Nagłówek 3 4" xfId="106"/>
    <cellStyle name="Nagłówek 4" xfId="48" builtinId="19" customBuiltin="1"/>
    <cellStyle name="Nagłówek 4 2" xfId="49"/>
    <cellStyle name="Nagłówek 4 3" xfId="83"/>
    <cellStyle name="Nagłówek 4 4" xfId="107"/>
    <cellStyle name="Neutralne 2" xfId="50"/>
    <cellStyle name="Normalny" xfId="0" builtinId="0"/>
    <cellStyle name="Normalny 10" xfId="120"/>
    <cellStyle name="Normalny 11" xfId="121"/>
    <cellStyle name="Normalny 2" xfId="51"/>
    <cellStyle name="Normalny 2 2" xfId="91"/>
    <cellStyle name="Normalny 3" xfId="52"/>
    <cellStyle name="Normalny 4" xfId="53"/>
    <cellStyle name="Normalny 4 2" xfId="84"/>
    <cellStyle name="Normalny 4 2 2" xfId="117"/>
    <cellStyle name="Normalny 4 3" xfId="108"/>
    <cellStyle name="Normalny 5" xfId="69"/>
    <cellStyle name="Normalny 5 2" xfId="116"/>
    <cellStyle name="Normalny 6" xfId="68"/>
    <cellStyle name="Normalny 6 2" xfId="115"/>
    <cellStyle name="Normalny 7" xfId="93"/>
    <cellStyle name="Normalny 8" xfId="92"/>
    <cellStyle name="Normalny 9" xfId="119"/>
    <cellStyle name="Normalny_PUBL_PBIS_gosp_mieszkan_2008" xfId="54"/>
    <cellStyle name="Obliczenia" xfId="55" builtinId="22" customBuiltin="1"/>
    <cellStyle name="Obliczenia 2" xfId="56"/>
    <cellStyle name="Obliczenia 3" xfId="85"/>
    <cellStyle name="Obliczenia 4" xfId="109"/>
    <cellStyle name="Suma" xfId="57" builtinId="25" customBuiltin="1"/>
    <cellStyle name="Suma 2" xfId="58"/>
    <cellStyle name="Suma 3" xfId="86"/>
    <cellStyle name="Suma 4" xfId="110"/>
    <cellStyle name="Tekst objaśnienia" xfId="59" builtinId="53" customBuiltin="1"/>
    <cellStyle name="Tekst objaśnienia 2" xfId="60"/>
    <cellStyle name="Tekst objaśnienia 3" xfId="87"/>
    <cellStyle name="Tekst objaśnienia 4" xfId="111"/>
    <cellStyle name="Tekst ostrzeżenia" xfId="61" builtinId="11" customBuiltin="1"/>
    <cellStyle name="Tekst ostrzeżenia 2" xfId="62"/>
    <cellStyle name="Tekst ostrzeżenia 3" xfId="88"/>
    <cellStyle name="Tekst ostrzeżenia 4" xfId="112"/>
    <cellStyle name="Tytuł" xfId="63" builtinId="15" customBuiltin="1"/>
    <cellStyle name="Tytuł 2" xfId="64"/>
    <cellStyle name="Tytuł 3" xfId="89"/>
    <cellStyle name="Tytuł 4" xfId="113"/>
    <cellStyle name="Uwaga" xfId="65" builtinId="10" customBuiltin="1"/>
    <cellStyle name="Uwaga 2" xfId="66"/>
    <cellStyle name="Uwaga 3" xfId="90"/>
    <cellStyle name="Uwaga 4" xfId="114"/>
    <cellStyle name="Złe 2" xfId="67"/>
  </cellStyles>
  <dxfs count="0"/>
  <tableStyles count="0" defaultTableStyle="TableStyleMedium9" defaultPivotStyle="PivotStyleLight16"/>
  <colors>
    <mruColors>
      <color rgb="FF4D4D4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55"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Documents/Ustawienia%20lokalne/Temporary%20Internet%20Files/AppData/Local/Microsoft/Windows/Temporary%20Internet%20Files/Content.Outlook/Ustawienia%20lokalne/Temp/Ustawienia%20lokalne/AppData/Local/Opera/Opera/Ustawienia%20lokalne/Temp/Ustawienia%20lokalne/Temporary%20Internet%20Files/Content.Outlook/RZA7J91G/3.1.%20POTENCJA&#321;%20DEMOGRAFICZNY.xls" TargetMode="Externa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43.bin"/><Relationship Id="rId1" Type="http://schemas.openxmlformats.org/officeDocument/2006/relationships/printerSettings" Target="../printerSettings/printerSettings42.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5.bin"/><Relationship Id="rId1" Type="http://schemas.openxmlformats.org/officeDocument/2006/relationships/printerSettings" Target="../printerSettings/printerSettings44.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9.bin"/><Relationship Id="rId1" Type="http://schemas.openxmlformats.org/officeDocument/2006/relationships/printerSettings" Target="../printerSettings/printerSettings48.bin"/></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51.bin"/><Relationship Id="rId1" Type="http://schemas.openxmlformats.org/officeDocument/2006/relationships/printerSettings" Target="../printerSettings/printerSettings50.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55.bin"/><Relationship Id="rId1" Type="http://schemas.openxmlformats.org/officeDocument/2006/relationships/printerSettings" Target="../printerSettings/printerSettings54.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30.xml.rels><?xml version="1.0" encoding="UTF-8" standalone="yes"?>
<Relationships xmlns="http://schemas.openxmlformats.org/package/2006/relationships"><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33.xml.rels><?xml version="1.0" encoding="UTF-8" standalone="yes"?>
<Relationships xmlns="http://schemas.openxmlformats.org/package/2006/relationships"><Relationship Id="rId2" Type="http://schemas.openxmlformats.org/officeDocument/2006/relationships/printerSettings" Target="../printerSettings/printerSettings61.bin"/><Relationship Id="rId1" Type="http://schemas.openxmlformats.org/officeDocument/2006/relationships/printerSettings" Target="../printerSettings/printerSettings60.bin"/></Relationships>
</file>

<file path=xl/worksheets/_rels/sheet34.xml.rels><?xml version="1.0" encoding="UTF-8" standalone="yes"?>
<Relationships xmlns="http://schemas.openxmlformats.org/package/2006/relationships"><Relationship Id="rId2" Type="http://schemas.openxmlformats.org/officeDocument/2006/relationships/printerSettings" Target="../printerSettings/printerSettings63.bin"/><Relationship Id="rId1" Type="http://schemas.openxmlformats.org/officeDocument/2006/relationships/printerSettings" Target="../printerSettings/printerSettings62.bin"/></Relationships>
</file>

<file path=xl/worksheets/_rels/sheet35.xml.rels><?xml version="1.0" encoding="UTF-8" standalone="yes"?>
<Relationships xmlns="http://schemas.openxmlformats.org/package/2006/relationships"><Relationship Id="rId2" Type="http://schemas.openxmlformats.org/officeDocument/2006/relationships/printerSettings" Target="../printerSettings/printerSettings65.bin"/><Relationship Id="rId1" Type="http://schemas.openxmlformats.org/officeDocument/2006/relationships/printerSettings" Target="../printerSettings/printerSettings64.bin"/></Relationships>
</file>

<file path=xl/worksheets/_rels/sheet36.xml.rels><?xml version="1.0" encoding="UTF-8" standalone="yes"?>
<Relationships xmlns="http://schemas.openxmlformats.org/package/2006/relationships"><Relationship Id="rId2" Type="http://schemas.openxmlformats.org/officeDocument/2006/relationships/printerSettings" Target="../printerSettings/printerSettings67.bin"/><Relationship Id="rId1" Type="http://schemas.openxmlformats.org/officeDocument/2006/relationships/printerSettings" Target="../printerSettings/printerSettings66.bin"/></Relationships>
</file>

<file path=xl/worksheets/_rels/sheet37.xml.rels><?xml version="1.0" encoding="UTF-8" standalone="yes"?>
<Relationships xmlns="http://schemas.openxmlformats.org/package/2006/relationships"><Relationship Id="rId2" Type="http://schemas.openxmlformats.org/officeDocument/2006/relationships/printerSettings" Target="../printerSettings/printerSettings69.bin"/><Relationship Id="rId1" Type="http://schemas.openxmlformats.org/officeDocument/2006/relationships/printerSettings" Target="../printerSettings/printerSettings68.bin"/></Relationships>
</file>

<file path=xl/worksheets/_rels/sheet39.xml.rels><?xml version="1.0" encoding="UTF-8" standalone="yes"?>
<Relationships xmlns="http://schemas.openxmlformats.org/package/2006/relationships"><Relationship Id="rId2" Type="http://schemas.openxmlformats.org/officeDocument/2006/relationships/printerSettings" Target="../printerSettings/printerSettings71.bin"/><Relationship Id="rId1" Type="http://schemas.openxmlformats.org/officeDocument/2006/relationships/printerSettings" Target="../printerSettings/printerSettings7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0.xml.rels><?xml version="1.0" encoding="UTF-8" standalone="yes"?>
<Relationships xmlns="http://schemas.openxmlformats.org/package/2006/relationships"><Relationship Id="rId2" Type="http://schemas.openxmlformats.org/officeDocument/2006/relationships/printerSettings" Target="../printerSettings/printerSettings73.bin"/><Relationship Id="rId1" Type="http://schemas.openxmlformats.org/officeDocument/2006/relationships/printerSettings" Target="../printerSettings/printerSettings72.bin"/></Relationships>
</file>

<file path=xl/worksheets/_rels/sheet41.xml.rels><?xml version="1.0" encoding="UTF-8" standalone="yes"?>
<Relationships xmlns="http://schemas.openxmlformats.org/package/2006/relationships"><Relationship Id="rId2" Type="http://schemas.openxmlformats.org/officeDocument/2006/relationships/printerSettings" Target="../printerSettings/printerSettings75.bin"/><Relationship Id="rId1" Type="http://schemas.openxmlformats.org/officeDocument/2006/relationships/printerSettings" Target="../printerSettings/printerSettings74.bin"/></Relationships>
</file>

<file path=xl/worksheets/_rels/sheet42.xml.rels><?xml version="1.0" encoding="UTF-8" standalone="yes"?>
<Relationships xmlns="http://schemas.openxmlformats.org/package/2006/relationships"><Relationship Id="rId2" Type="http://schemas.openxmlformats.org/officeDocument/2006/relationships/printerSettings" Target="../printerSettings/printerSettings77.bin"/><Relationship Id="rId1" Type="http://schemas.openxmlformats.org/officeDocument/2006/relationships/printerSettings" Target="../printerSettings/printerSettings76.bin"/></Relationships>
</file>

<file path=xl/worksheets/_rels/sheet43.xml.rels><?xml version="1.0" encoding="UTF-8" standalone="yes"?>
<Relationships xmlns="http://schemas.openxmlformats.org/package/2006/relationships"><Relationship Id="rId2" Type="http://schemas.openxmlformats.org/officeDocument/2006/relationships/printerSettings" Target="../printerSettings/printerSettings79.bin"/><Relationship Id="rId1" Type="http://schemas.openxmlformats.org/officeDocument/2006/relationships/printerSettings" Target="../printerSettings/printerSettings78.bin"/></Relationships>
</file>

<file path=xl/worksheets/_rels/sheet44.xml.rels><?xml version="1.0" encoding="UTF-8" standalone="yes"?>
<Relationships xmlns="http://schemas.openxmlformats.org/package/2006/relationships"><Relationship Id="rId2" Type="http://schemas.openxmlformats.org/officeDocument/2006/relationships/printerSettings" Target="../printerSettings/printerSettings81.bin"/><Relationship Id="rId1" Type="http://schemas.openxmlformats.org/officeDocument/2006/relationships/printerSettings" Target="../printerSettings/printerSettings80.bin"/></Relationships>
</file>

<file path=xl/worksheets/_rels/sheet45.xml.rels><?xml version="1.0" encoding="UTF-8" standalone="yes"?>
<Relationships xmlns="http://schemas.openxmlformats.org/package/2006/relationships"><Relationship Id="rId2" Type="http://schemas.openxmlformats.org/officeDocument/2006/relationships/printerSettings" Target="../printerSettings/printerSettings83.bin"/><Relationship Id="rId1" Type="http://schemas.openxmlformats.org/officeDocument/2006/relationships/printerSettings" Target="../printerSettings/printerSettings82.bin"/></Relationships>
</file>

<file path=xl/worksheets/_rels/sheet46.xml.rels><?xml version="1.0" encoding="UTF-8" standalone="yes"?>
<Relationships xmlns="http://schemas.openxmlformats.org/package/2006/relationships"><Relationship Id="rId2" Type="http://schemas.openxmlformats.org/officeDocument/2006/relationships/printerSettings" Target="../printerSettings/printerSettings85.bin"/><Relationship Id="rId1" Type="http://schemas.openxmlformats.org/officeDocument/2006/relationships/printerSettings" Target="../printerSettings/printerSettings84.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49.xml.rels><?xml version="1.0" encoding="UTF-8" standalone="yes"?>
<Relationships xmlns="http://schemas.openxmlformats.org/package/2006/relationships"><Relationship Id="rId2" Type="http://schemas.openxmlformats.org/officeDocument/2006/relationships/printerSettings" Target="../printerSettings/printerSettings88.bin"/><Relationship Id="rId1" Type="http://schemas.openxmlformats.org/officeDocument/2006/relationships/printerSettings" Target="../printerSettings/printerSettings8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M24"/>
  <sheetViews>
    <sheetView showGridLines="0" tabSelected="1" zoomScaleNormal="100" workbookViewId="0">
      <selection activeCell="E2" sqref="E2"/>
    </sheetView>
  </sheetViews>
  <sheetFormatPr defaultColWidth="9.109375" defaultRowHeight="13.2"/>
  <cols>
    <col min="1" max="16384" width="9.109375" style="488"/>
  </cols>
  <sheetData>
    <row r="3" spans="2:10">
      <c r="H3" s="499"/>
      <c r="I3" s="499"/>
      <c r="J3" s="499"/>
    </row>
    <row r="4" spans="2:10" ht="13.8">
      <c r="H4" s="912" t="s">
        <v>568</v>
      </c>
      <c r="I4" s="912"/>
      <c r="J4" s="912"/>
    </row>
    <row r="5" spans="2:10" ht="13.8">
      <c r="H5" s="913" t="s">
        <v>494</v>
      </c>
      <c r="I5" s="913"/>
      <c r="J5" s="913"/>
    </row>
    <row r="9" spans="2:10" ht="24.6">
      <c r="B9" s="489" t="s">
        <v>495</v>
      </c>
      <c r="C9" s="489"/>
      <c r="D9" s="489"/>
      <c r="E9" s="489"/>
      <c r="F9" s="489"/>
      <c r="G9" s="489"/>
    </row>
    <row r="10" spans="2:10" ht="24.6">
      <c r="B10" s="490" t="s">
        <v>496</v>
      </c>
      <c r="C10" s="489"/>
      <c r="D10" s="489"/>
      <c r="E10" s="489"/>
      <c r="F10" s="489"/>
      <c r="G10" s="489"/>
    </row>
    <row r="17" spans="1:13" ht="24.6">
      <c r="A17" s="491"/>
      <c r="B17" s="491"/>
      <c r="C17" s="492"/>
      <c r="D17" s="491"/>
      <c r="E17" s="491"/>
      <c r="F17" s="491"/>
      <c r="G17" s="491"/>
    </row>
    <row r="18" spans="1:13" ht="39.9" customHeight="1">
      <c r="A18" s="493"/>
      <c r="B18" s="494" t="s">
        <v>497</v>
      </c>
      <c r="C18" s="493"/>
      <c r="D18" s="914" t="s">
        <v>499</v>
      </c>
      <c r="E18" s="914"/>
      <c r="F18" s="914"/>
      <c r="G18" s="914"/>
      <c r="H18" s="914"/>
      <c r="I18" s="914"/>
      <c r="J18" s="914"/>
      <c r="K18" s="914"/>
    </row>
    <row r="19" spans="1:13" ht="64.5" customHeight="1">
      <c r="A19" s="495"/>
      <c r="D19" s="914"/>
      <c r="E19" s="914"/>
      <c r="F19" s="914"/>
      <c r="G19" s="914"/>
      <c r="H19" s="914"/>
      <c r="I19" s="914"/>
      <c r="J19" s="914"/>
      <c r="K19" s="914"/>
      <c r="L19" s="496"/>
      <c r="M19" s="496"/>
    </row>
    <row r="20" spans="1:13" ht="12.75" customHeight="1">
      <c r="A20" s="491"/>
      <c r="B20" s="496"/>
      <c r="C20" s="496"/>
      <c r="D20" s="496"/>
      <c r="E20" s="496"/>
      <c r="F20" s="496"/>
      <c r="G20" s="496"/>
      <c r="H20" s="496"/>
      <c r="I20" s="496"/>
      <c r="J20" s="496"/>
      <c r="K20" s="496"/>
      <c r="L20" s="496"/>
      <c r="M20" s="496"/>
    </row>
    <row r="21" spans="1:13" ht="39.9" customHeight="1">
      <c r="A21" s="493"/>
      <c r="B21" s="497" t="s">
        <v>498</v>
      </c>
      <c r="C21" s="493"/>
      <c r="D21" s="915" t="s">
        <v>500</v>
      </c>
      <c r="E21" s="915"/>
      <c r="F21" s="915"/>
      <c r="G21" s="915"/>
      <c r="H21" s="915"/>
      <c r="I21" s="915"/>
      <c r="J21" s="915"/>
      <c r="K21" s="915"/>
    </row>
    <row r="22" spans="1:13" ht="64.5" customHeight="1">
      <c r="A22" s="495"/>
      <c r="D22" s="915"/>
      <c r="E22" s="915"/>
      <c r="F22" s="915"/>
      <c r="G22" s="915"/>
      <c r="H22" s="915"/>
      <c r="I22" s="915"/>
      <c r="J22" s="915"/>
      <c r="K22" s="915"/>
      <c r="L22" s="496"/>
      <c r="M22" s="496"/>
    </row>
    <row r="24" spans="1:13">
      <c r="A24" s="498"/>
    </row>
  </sheetData>
  <customSheetViews>
    <customSheetView guid="{17A61E15-CB34-4E45-B54C-4890B27A542F}" showGridLines="0">
      <selection activeCell="H4" sqref="H4:J4"/>
      <pageMargins left="0.7" right="0.7" top="0.75" bottom="0.75" header="0.3" footer="0.3"/>
      <pageSetup paperSize="9" orientation="portrait" r:id="rId1"/>
    </customSheetView>
  </customSheetViews>
  <mergeCells count="4">
    <mergeCell ref="H4:J4"/>
    <mergeCell ref="H5:J5"/>
    <mergeCell ref="D18:K19"/>
    <mergeCell ref="D21:K22"/>
  </mergeCells>
  <hyperlinks>
    <hyperlink ref="H4" r:id="rId2" location="'Spis treści'!A1" display="Przejdź do spisu treści"/>
    <hyperlink ref="H5:J5" location="'Spis treści_Contents'!A1" display="Go to the contents"/>
    <hyperlink ref="H4:J4" location="'Spis treści_Contents'!A1" display="Przejdź do spisu treści"/>
    <hyperlink ref="H4:J5" location="'Spis tablic_Contents'!A1" display="Przejdź do spisu tablic"/>
  </hyperlinks>
  <pageMargins left="0.7" right="0.7" top="0.75" bottom="0.75" header="0.3" footer="0.3"/>
  <pageSetup paperSize="9" scale="64"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3"/>
  <sheetViews>
    <sheetView showGridLines="0" zoomScaleNormal="100" workbookViewId="0"/>
  </sheetViews>
  <sheetFormatPr defaultColWidth="9.109375" defaultRowHeight="11.4"/>
  <cols>
    <col min="1" max="1" width="27.33203125" style="35" customWidth="1"/>
    <col min="2" max="7" width="17.33203125" style="35" customWidth="1"/>
    <col min="8" max="8" width="10.33203125" style="35" customWidth="1"/>
    <col min="9" max="16384" width="9.109375" style="35"/>
  </cols>
  <sheetData>
    <row r="1" spans="1:15" ht="14.25" customHeight="1">
      <c r="A1" s="176" t="s">
        <v>1537</v>
      </c>
      <c r="B1" s="177"/>
      <c r="C1" s="177"/>
      <c r="D1" s="177"/>
      <c r="E1" s="177"/>
      <c r="F1" s="177"/>
      <c r="G1" s="178"/>
      <c r="H1" s="179" t="s">
        <v>503</v>
      </c>
      <c r="I1" s="178"/>
      <c r="J1" s="178"/>
      <c r="K1" s="178"/>
      <c r="L1" s="178"/>
      <c r="M1" s="178"/>
      <c r="N1" s="178"/>
      <c r="O1" s="178"/>
    </row>
    <row r="2" spans="1:15" s="84" customFormat="1" ht="14.25" customHeight="1">
      <c r="A2" s="193" t="s">
        <v>1460</v>
      </c>
      <c r="B2" s="194"/>
      <c r="C2" s="194"/>
      <c r="D2" s="194"/>
      <c r="E2" s="194"/>
      <c r="F2" s="194"/>
      <c r="G2" s="194"/>
      <c r="H2" s="500" t="s">
        <v>504</v>
      </c>
      <c r="I2" s="194"/>
      <c r="J2" s="194"/>
      <c r="K2" s="194"/>
      <c r="L2" s="194"/>
      <c r="M2" s="194"/>
      <c r="N2" s="194"/>
      <c r="O2" s="194"/>
    </row>
    <row r="3" spans="1:15" ht="6.75" customHeight="1">
      <c r="A3" s="180"/>
      <c r="B3" s="178"/>
      <c r="C3" s="178"/>
      <c r="D3" s="178"/>
      <c r="E3" s="178"/>
      <c r="F3" s="178"/>
      <c r="G3" s="178"/>
      <c r="H3" s="178"/>
      <c r="I3" s="178"/>
      <c r="J3" s="178"/>
      <c r="K3" s="178"/>
      <c r="L3" s="178"/>
      <c r="M3" s="178"/>
      <c r="N3" s="178"/>
      <c r="O3" s="178"/>
    </row>
    <row r="4" spans="1:15" ht="21.75" customHeight="1">
      <c r="A4" s="970" t="s">
        <v>946</v>
      </c>
      <c r="B4" s="972" t="s">
        <v>947</v>
      </c>
      <c r="C4" s="972" t="s">
        <v>948</v>
      </c>
      <c r="D4" s="965" t="s">
        <v>949</v>
      </c>
      <c r="E4" s="974" t="s">
        <v>951</v>
      </c>
      <c r="F4" s="972" t="s">
        <v>938</v>
      </c>
      <c r="G4" s="965" t="s">
        <v>950</v>
      </c>
      <c r="H4" s="178"/>
      <c r="I4" s="178"/>
      <c r="J4" s="178"/>
      <c r="K4" s="178"/>
      <c r="L4" s="178"/>
      <c r="M4" s="178"/>
      <c r="N4" s="178"/>
      <c r="O4" s="178"/>
    </row>
    <row r="5" spans="1:15" ht="21.75" customHeight="1">
      <c r="A5" s="971"/>
      <c r="B5" s="973"/>
      <c r="C5" s="973"/>
      <c r="D5" s="966"/>
      <c r="E5" s="973"/>
      <c r="F5" s="973"/>
      <c r="G5" s="966"/>
      <c r="H5" s="178"/>
      <c r="I5" s="178"/>
      <c r="J5" s="178"/>
      <c r="K5" s="178"/>
      <c r="L5" s="178"/>
      <c r="M5" s="178"/>
      <c r="N5" s="178"/>
      <c r="O5" s="178"/>
    </row>
    <row r="6" spans="1:15" ht="16.5" customHeight="1">
      <c r="A6" s="971"/>
      <c r="B6" s="965" t="s">
        <v>933</v>
      </c>
      <c r="C6" s="967"/>
      <c r="D6" s="967"/>
      <c r="E6" s="967"/>
      <c r="F6" s="967"/>
      <c r="G6" s="967"/>
      <c r="H6" s="178"/>
      <c r="I6" s="178"/>
      <c r="J6" s="178"/>
      <c r="K6" s="178"/>
      <c r="L6" s="178"/>
      <c r="M6" s="178"/>
      <c r="N6" s="178"/>
      <c r="O6" s="178"/>
    </row>
    <row r="7" spans="1:15" ht="16.5" customHeight="1">
      <c r="A7" s="971"/>
      <c r="B7" s="968"/>
      <c r="C7" s="969"/>
      <c r="D7" s="969"/>
      <c r="E7" s="969"/>
      <c r="F7" s="969"/>
      <c r="G7" s="969"/>
      <c r="H7" s="178"/>
      <c r="I7" s="178"/>
      <c r="J7" s="178"/>
      <c r="K7" s="178"/>
      <c r="L7" s="178"/>
      <c r="M7" s="178"/>
      <c r="N7" s="178"/>
      <c r="O7" s="178"/>
    </row>
    <row r="8" spans="1:15" ht="16.5" customHeight="1">
      <c r="A8" s="181" t="s">
        <v>215</v>
      </c>
      <c r="B8" s="788">
        <v>337705.74182300962</v>
      </c>
      <c r="C8" s="788">
        <v>1950.1288480048543</v>
      </c>
      <c r="D8" s="788">
        <v>74.181227849861159</v>
      </c>
      <c r="E8" s="788">
        <v>501.93092599481315</v>
      </c>
      <c r="F8" s="788">
        <v>761.71181334713197</v>
      </c>
      <c r="G8" s="787">
        <v>2339.074492199311</v>
      </c>
      <c r="H8" s="178"/>
      <c r="I8" s="178"/>
      <c r="J8" s="178"/>
      <c r="K8" s="178"/>
      <c r="L8" s="178"/>
      <c r="M8" s="178"/>
      <c r="N8" s="178"/>
      <c r="O8" s="178"/>
    </row>
    <row r="9" spans="1:15" ht="14.25" customHeight="1">
      <c r="A9" s="344" t="s">
        <v>572</v>
      </c>
      <c r="B9" s="789"/>
      <c r="C9" s="789"/>
      <c r="D9" s="789"/>
      <c r="E9" s="789"/>
      <c r="F9" s="789"/>
      <c r="G9" s="790"/>
      <c r="H9" s="178"/>
      <c r="I9" s="178"/>
      <c r="J9" s="178"/>
      <c r="K9" s="178"/>
      <c r="L9" s="178"/>
      <c r="M9" s="178"/>
      <c r="N9" s="178"/>
      <c r="O9" s="178"/>
    </row>
    <row r="10" spans="1:15" ht="14.25" customHeight="1">
      <c r="A10" s="182" t="s">
        <v>15</v>
      </c>
      <c r="B10" s="791">
        <v>21767.767246560019</v>
      </c>
      <c r="C10" s="791">
        <v>70.011910745739826</v>
      </c>
      <c r="D10" s="791">
        <v>3.1197319860031292</v>
      </c>
      <c r="E10" s="791">
        <v>32.422160932769714</v>
      </c>
      <c r="F10" s="791">
        <v>50.640634706602583</v>
      </c>
      <c r="G10" s="791">
        <v>149.01959561039246</v>
      </c>
      <c r="H10" s="178"/>
      <c r="I10" s="178"/>
      <c r="J10" s="178"/>
      <c r="K10" s="178"/>
      <c r="L10" s="178"/>
      <c r="M10" s="178"/>
      <c r="N10" s="178"/>
      <c r="O10" s="178"/>
    </row>
    <row r="11" spans="1:15" ht="14.25" customHeight="1">
      <c r="A11" s="182" t="s">
        <v>16</v>
      </c>
      <c r="B11" s="791">
        <v>12794.097168476022</v>
      </c>
      <c r="C11" s="791">
        <v>76.164586248437928</v>
      </c>
      <c r="D11" s="791">
        <v>6.1454541487813543</v>
      </c>
      <c r="E11" s="791">
        <v>39.812513485555144</v>
      </c>
      <c r="F11" s="791">
        <v>49.830561663124236</v>
      </c>
      <c r="G11" s="791">
        <v>154.12010727836878</v>
      </c>
      <c r="H11" s="178"/>
      <c r="I11" s="178"/>
      <c r="J11" s="178"/>
      <c r="K11" s="178"/>
      <c r="L11" s="178"/>
      <c r="M11" s="178"/>
      <c r="N11" s="178"/>
      <c r="O11" s="178"/>
    </row>
    <row r="12" spans="1:15" ht="14.25" customHeight="1">
      <c r="A12" s="182" t="s">
        <v>17</v>
      </c>
      <c r="B12" s="791">
        <v>13230.258489990845</v>
      </c>
      <c r="C12" s="791">
        <v>132.33020285138576</v>
      </c>
      <c r="D12" s="791">
        <v>6.602328796918405</v>
      </c>
      <c r="E12" s="791">
        <v>26.093290696594931</v>
      </c>
      <c r="F12" s="791">
        <v>46.678426287258958</v>
      </c>
      <c r="G12" s="791">
        <v>139.64958254621368</v>
      </c>
      <c r="H12" s="178"/>
      <c r="I12" s="178"/>
      <c r="J12" s="178"/>
      <c r="K12" s="178"/>
      <c r="L12" s="178"/>
      <c r="M12" s="178"/>
      <c r="N12" s="178"/>
      <c r="O12" s="178"/>
    </row>
    <row r="13" spans="1:15" ht="14.25" customHeight="1">
      <c r="A13" s="182" t="s">
        <v>18</v>
      </c>
      <c r="B13" s="791">
        <v>5389.5430053007622</v>
      </c>
      <c r="C13" s="791">
        <v>53.84949106021471</v>
      </c>
      <c r="D13" s="791">
        <v>1.6241897217725842</v>
      </c>
      <c r="E13" s="791">
        <v>4.4203762677632463</v>
      </c>
      <c r="F13" s="791">
        <v>18.565401629026184</v>
      </c>
      <c r="G13" s="791">
        <v>51.353439429577968</v>
      </c>
      <c r="H13" s="178"/>
      <c r="I13" s="183"/>
      <c r="J13" s="184"/>
      <c r="K13" s="178"/>
      <c r="L13" s="178"/>
      <c r="M13" s="185"/>
      <c r="N13" s="178"/>
      <c r="O13" s="178"/>
    </row>
    <row r="14" spans="1:15" ht="14.25" customHeight="1">
      <c r="A14" s="182" t="s">
        <v>19</v>
      </c>
      <c r="B14" s="791">
        <v>51116.149365806275</v>
      </c>
      <c r="C14" s="791">
        <v>122.86722534299147</v>
      </c>
      <c r="D14" s="791">
        <v>4.8815114716933827</v>
      </c>
      <c r="E14" s="791">
        <v>72.267256117479135</v>
      </c>
      <c r="F14" s="791">
        <v>74.675398565418845</v>
      </c>
      <c r="G14" s="791">
        <v>180.86112169103038</v>
      </c>
      <c r="H14" s="178"/>
      <c r="I14" s="178"/>
      <c r="J14" s="178"/>
      <c r="K14" s="178"/>
      <c r="L14" s="178"/>
      <c r="M14" s="178"/>
      <c r="N14" s="178"/>
      <c r="O14" s="178"/>
    </row>
    <row r="15" spans="1:15" ht="14.25" customHeight="1">
      <c r="A15" s="182" t="s">
        <v>20</v>
      </c>
      <c r="B15" s="791">
        <v>24711.589327360409</v>
      </c>
      <c r="C15" s="791">
        <v>76.673165226841022</v>
      </c>
      <c r="D15" s="791">
        <v>2.6859830927951505</v>
      </c>
      <c r="E15" s="791">
        <v>50.269481032948114</v>
      </c>
      <c r="F15" s="791">
        <v>49.905227588123978</v>
      </c>
      <c r="G15" s="791">
        <v>191.76608208093342</v>
      </c>
      <c r="H15" s="178"/>
      <c r="I15" s="178"/>
      <c r="J15" s="178"/>
      <c r="K15" s="178"/>
      <c r="L15" s="178"/>
      <c r="M15" s="178"/>
      <c r="N15" s="178"/>
      <c r="O15" s="178"/>
    </row>
    <row r="16" spans="1:15" ht="14.25" customHeight="1">
      <c r="A16" s="182" t="s">
        <v>21</v>
      </c>
      <c r="B16" s="791">
        <v>58367.095743931204</v>
      </c>
      <c r="C16" s="791">
        <v>188.14919583334952</v>
      </c>
      <c r="D16" s="791">
        <v>9.6665085990387958</v>
      </c>
      <c r="E16" s="791">
        <v>73.245317620190391</v>
      </c>
      <c r="F16" s="791">
        <v>109.83270433338389</v>
      </c>
      <c r="G16" s="791">
        <v>267.40492637934102</v>
      </c>
      <c r="H16" s="178"/>
      <c r="I16" s="186"/>
      <c r="J16" s="187"/>
      <c r="K16" s="186"/>
      <c r="L16" s="186"/>
      <c r="M16" s="178"/>
      <c r="N16" s="178"/>
      <c r="O16" s="178"/>
    </row>
    <row r="17" spans="1:15" ht="14.25" customHeight="1">
      <c r="A17" s="182" t="s">
        <v>22</v>
      </c>
      <c r="B17" s="791">
        <v>17693.755469468906</v>
      </c>
      <c r="C17" s="791">
        <v>30.847834941488969</v>
      </c>
      <c r="D17" s="791">
        <v>2.6105668958509263</v>
      </c>
      <c r="E17" s="791">
        <v>14.890063018158866</v>
      </c>
      <c r="F17" s="791">
        <v>30.524280669901582</v>
      </c>
      <c r="G17" s="791">
        <v>64.426949710375126</v>
      </c>
      <c r="H17" s="178"/>
      <c r="I17" s="186"/>
      <c r="J17" s="187"/>
      <c r="K17" s="186"/>
      <c r="L17" s="186"/>
      <c r="M17" s="178"/>
      <c r="N17" s="178"/>
      <c r="O17" s="178"/>
    </row>
    <row r="18" spans="1:15" ht="14.25" customHeight="1">
      <c r="A18" s="182" t="s">
        <v>23</v>
      </c>
      <c r="B18" s="791">
        <v>8227.2685467201627</v>
      </c>
      <c r="C18" s="791">
        <v>42.573559803021247</v>
      </c>
      <c r="D18" s="791">
        <v>1.4975660301639566</v>
      </c>
      <c r="E18" s="791">
        <v>15.764720249223222</v>
      </c>
      <c r="F18" s="791">
        <v>27.019400905814202</v>
      </c>
      <c r="G18" s="791">
        <v>228.71068407201852</v>
      </c>
      <c r="H18" s="178"/>
      <c r="I18" s="186"/>
      <c r="J18" s="187"/>
      <c r="K18" s="186"/>
      <c r="L18" s="186"/>
      <c r="M18" s="186"/>
      <c r="N18" s="178"/>
      <c r="O18" s="178"/>
    </row>
    <row r="19" spans="1:15" ht="14.25" customHeight="1">
      <c r="A19" s="182" t="s">
        <v>24</v>
      </c>
      <c r="B19" s="791">
        <v>4691.1474099279112</v>
      </c>
      <c r="C19" s="791">
        <v>110.77202106390831</v>
      </c>
      <c r="D19" s="791">
        <v>6.6339440153064855</v>
      </c>
      <c r="E19" s="791">
        <v>9.2443695101175436</v>
      </c>
      <c r="F19" s="791">
        <v>22.611258030554687</v>
      </c>
      <c r="G19" s="791">
        <v>62.266036136612527</v>
      </c>
      <c r="H19" s="178"/>
      <c r="I19" s="178"/>
      <c r="J19" s="188"/>
      <c r="K19" s="178"/>
      <c r="L19" s="178"/>
      <c r="M19" s="178"/>
      <c r="N19" s="178"/>
      <c r="O19" s="178"/>
    </row>
    <row r="20" spans="1:15" ht="14.25" customHeight="1">
      <c r="A20" s="182" t="s">
        <v>25</v>
      </c>
      <c r="B20" s="791">
        <v>11340.754280772973</v>
      </c>
      <c r="C20" s="791">
        <v>68.673679439878043</v>
      </c>
      <c r="D20" s="791">
        <v>3.5723933737759692</v>
      </c>
      <c r="E20" s="791">
        <v>23.691722795525575</v>
      </c>
      <c r="F20" s="791">
        <v>36.987999577701224</v>
      </c>
      <c r="G20" s="791">
        <v>148.04351473072992</v>
      </c>
      <c r="H20" s="178"/>
      <c r="I20" s="178"/>
      <c r="J20" s="178"/>
      <c r="K20" s="178"/>
      <c r="L20" s="178"/>
      <c r="M20" s="178"/>
      <c r="N20" s="178"/>
      <c r="O20" s="178"/>
    </row>
    <row r="21" spans="1:15" ht="14.25" customHeight="1">
      <c r="A21" s="182" t="s">
        <v>26</v>
      </c>
      <c r="B21" s="791">
        <v>49612.105606190351</v>
      </c>
      <c r="C21" s="791">
        <v>658.79070877161951</v>
      </c>
      <c r="D21" s="791">
        <v>2.4698753009621988</v>
      </c>
      <c r="E21" s="791">
        <v>47.306247835083759</v>
      </c>
      <c r="F21" s="791">
        <v>70.202124269719619</v>
      </c>
      <c r="G21" s="791">
        <v>231.07457987768561</v>
      </c>
      <c r="H21" s="178"/>
      <c r="I21" s="178"/>
      <c r="J21" s="178"/>
      <c r="K21" s="178"/>
      <c r="L21" s="178"/>
      <c r="M21" s="178"/>
      <c r="N21" s="178"/>
      <c r="O21" s="178"/>
    </row>
    <row r="22" spans="1:15" ht="14.25" customHeight="1">
      <c r="A22" s="182" t="s">
        <v>27</v>
      </c>
      <c r="B22" s="791">
        <v>18321.543792457007</v>
      </c>
      <c r="C22" s="791">
        <v>32.39660931893178</v>
      </c>
      <c r="D22" s="791">
        <v>1.8721276943788978</v>
      </c>
      <c r="E22" s="791">
        <v>23.279685328975418</v>
      </c>
      <c r="F22" s="791">
        <v>31.516192310314189</v>
      </c>
      <c r="G22" s="791">
        <v>76.967224629009962</v>
      </c>
      <c r="H22" s="178"/>
      <c r="I22" s="178"/>
      <c r="J22" s="178"/>
      <c r="K22" s="178"/>
      <c r="L22" s="178"/>
      <c r="M22" s="178"/>
      <c r="N22" s="178"/>
      <c r="O22" s="178"/>
    </row>
    <row r="23" spans="1:15" ht="14.25" customHeight="1">
      <c r="A23" s="182" t="s">
        <v>28</v>
      </c>
      <c r="B23" s="791">
        <v>5371.4887097163346</v>
      </c>
      <c r="C23" s="791">
        <v>66.591523108345982</v>
      </c>
      <c r="D23" s="791">
        <v>5.0497756784735524</v>
      </c>
      <c r="E23" s="791">
        <v>13.264207818357741</v>
      </c>
      <c r="F23" s="791">
        <v>25.561524469976217</v>
      </c>
      <c r="G23" s="791">
        <v>65.104217195648545</v>
      </c>
      <c r="H23" s="178"/>
      <c r="I23" s="183"/>
      <c r="J23" s="184"/>
      <c r="K23" s="178"/>
      <c r="L23" s="178"/>
      <c r="M23" s="189"/>
      <c r="N23" s="178"/>
      <c r="O23" s="178"/>
    </row>
    <row r="24" spans="1:15" ht="14.25" customHeight="1">
      <c r="A24" s="182" t="s">
        <v>198</v>
      </c>
      <c r="B24" s="791">
        <v>23869.712657029104</v>
      </c>
      <c r="C24" s="791">
        <v>167.80703039088462</v>
      </c>
      <c r="D24" s="791">
        <v>10.359677592548946</v>
      </c>
      <c r="E24" s="791">
        <v>29.463728316092343</v>
      </c>
      <c r="F24" s="791">
        <v>79.204379450199781</v>
      </c>
      <c r="G24" s="791">
        <v>203.37527889455527</v>
      </c>
      <c r="H24" s="178"/>
      <c r="I24" s="178"/>
      <c r="J24" s="184"/>
      <c r="K24" s="178"/>
      <c r="L24" s="178"/>
      <c r="M24" s="178"/>
      <c r="N24" s="178"/>
      <c r="O24" s="178"/>
    </row>
    <row r="25" spans="1:15" ht="14.25" customHeight="1">
      <c r="A25" s="182" t="s">
        <v>199</v>
      </c>
      <c r="B25" s="791">
        <v>11201.465003301355</v>
      </c>
      <c r="C25" s="791">
        <v>51.630103857815634</v>
      </c>
      <c r="D25" s="791">
        <v>5.3895934513974417</v>
      </c>
      <c r="E25" s="791">
        <v>26.495785102641111</v>
      </c>
      <c r="F25" s="791">
        <v>37.956299327199645</v>
      </c>
      <c r="G25" s="791">
        <v>124.93115666911177</v>
      </c>
      <c r="H25" s="178"/>
      <c r="I25" s="178"/>
      <c r="J25" s="184"/>
      <c r="K25" s="178"/>
      <c r="L25" s="178"/>
      <c r="M25" s="178"/>
      <c r="N25" s="178"/>
      <c r="O25" s="178"/>
    </row>
    <row r="26" spans="1:15">
      <c r="A26" s="178"/>
      <c r="B26" s="178"/>
      <c r="C26" s="178"/>
      <c r="D26" s="178"/>
      <c r="E26" s="178"/>
      <c r="F26" s="178"/>
      <c r="G26" s="178"/>
      <c r="H26" s="178"/>
      <c r="I26" s="178"/>
      <c r="J26" s="187"/>
      <c r="K26" s="186"/>
      <c r="L26" s="186"/>
      <c r="M26" s="178"/>
      <c r="N26" s="178"/>
      <c r="O26" s="178"/>
    </row>
    <row r="27" spans="1:15" s="192" customFormat="1" ht="16.5" customHeight="1">
      <c r="A27" s="792" t="s">
        <v>748</v>
      </c>
      <c r="B27" s="177"/>
      <c r="C27" s="177"/>
      <c r="D27" s="177"/>
      <c r="E27" s="177"/>
      <c r="F27" s="177"/>
      <c r="G27" s="177"/>
      <c r="H27" s="177"/>
      <c r="I27" s="793"/>
      <c r="J27" s="794"/>
      <c r="K27" s="793"/>
      <c r="L27" s="793"/>
      <c r="M27" s="793"/>
      <c r="N27" s="177"/>
      <c r="O27" s="177"/>
    </row>
    <row r="28" spans="1:15" s="84" customFormat="1" ht="16.5" customHeight="1">
      <c r="A28" s="795" t="s">
        <v>952</v>
      </c>
      <c r="B28" s="194"/>
      <c r="C28" s="194"/>
      <c r="D28" s="194"/>
      <c r="E28" s="194"/>
      <c r="F28" s="194"/>
      <c r="G28" s="194"/>
      <c r="H28" s="194"/>
      <c r="I28" s="194"/>
      <c r="J28" s="195"/>
      <c r="K28" s="194"/>
      <c r="L28" s="194"/>
      <c r="M28" s="194"/>
      <c r="N28" s="194"/>
      <c r="O28" s="194"/>
    </row>
    <row r="29" spans="1:15">
      <c r="B29" s="178"/>
      <c r="C29" s="178"/>
      <c r="D29" s="178"/>
      <c r="E29" s="178"/>
      <c r="F29" s="178"/>
      <c r="G29" s="178"/>
      <c r="H29" s="178"/>
      <c r="I29" s="178"/>
      <c r="J29" s="178"/>
      <c r="K29" s="178"/>
      <c r="L29" s="178"/>
      <c r="M29" s="178"/>
      <c r="N29" s="178"/>
      <c r="O29" s="178"/>
    </row>
    <row r="30" spans="1:15">
      <c r="A30" s="190"/>
      <c r="B30" s="178"/>
      <c r="C30" s="178"/>
      <c r="D30" s="178"/>
      <c r="E30" s="178"/>
      <c r="F30" s="178"/>
      <c r="G30" s="178"/>
      <c r="H30" s="178"/>
      <c r="I30" s="178"/>
      <c r="J30" s="178"/>
      <c r="K30" s="178"/>
      <c r="L30" s="178"/>
      <c r="M30" s="178"/>
      <c r="N30" s="178"/>
      <c r="O30" s="178"/>
    </row>
    <row r="33" spans="2:7">
      <c r="B33" s="191"/>
      <c r="C33" s="191"/>
      <c r="D33" s="191"/>
      <c r="E33" s="191"/>
      <c r="F33" s="191"/>
      <c r="G33" s="191"/>
    </row>
  </sheetData>
  <mergeCells count="8">
    <mergeCell ref="G4:G5"/>
    <mergeCell ref="B6:G7"/>
    <mergeCell ref="A4:A7"/>
    <mergeCell ref="B4:B5"/>
    <mergeCell ref="C4:C5"/>
    <mergeCell ref="D4:D5"/>
    <mergeCell ref="E4:E5"/>
    <mergeCell ref="F4:F5"/>
  </mergeCells>
  <hyperlinks>
    <hyperlink ref="H1" location="'Spis tablic_Contents'!A1" display="&lt; POWRÓT"/>
    <hyperlink ref="H2" location="'Spis tablic_Contents'!A1" display="&lt; BACK"/>
  </hyperlinks>
  <pageMargins left="0.7" right="0.7" top="0.75" bottom="0.75" header="0.3" footer="0.3"/>
  <pageSetup scale="8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showGridLines="0" topLeftCell="A25" zoomScaleNormal="100" zoomScaleSheetLayoutView="80" workbookViewId="0"/>
  </sheetViews>
  <sheetFormatPr defaultColWidth="9.109375" defaultRowHeight="11.4"/>
  <cols>
    <col min="1" max="1" width="32.6640625" style="35" customWidth="1"/>
    <col min="2" max="4" width="17.5546875" style="35" customWidth="1"/>
    <col min="5" max="5" width="36.33203125" style="35" customWidth="1"/>
    <col min="6" max="16384" width="9.109375" style="35"/>
  </cols>
  <sheetData>
    <row r="1" spans="1:8" ht="12" customHeight="1">
      <c r="A1" s="238" t="s">
        <v>1538</v>
      </c>
      <c r="B1" s="119"/>
      <c r="C1" s="119"/>
      <c r="D1" s="119"/>
      <c r="E1" s="119"/>
      <c r="G1" s="2" t="s">
        <v>503</v>
      </c>
      <c r="H1" s="1"/>
    </row>
    <row r="2" spans="1:8" ht="12.75" customHeight="1">
      <c r="A2" s="141" t="s">
        <v>1509</v>
      </c>
      <c r="B2" s="6"/>
      <c r="C2" s="6"/>
      <c r="D2" s="6"/>
      <c r="E2" s="6"/>
      <c r="G2" s="87" t="s">
        <v>504</v>
      </c>
      <c r="H2" s="1"/>
    </row>
    <row r="3" spans="1:8" ht="5.0999999999999996" customHeight="1">
      <c r="A3" s="197"/>
      <c r="B3" s="198"/>
      <c r="C3" s="198"/>
      <c r="D3" s="198"/>
      <c r="E3" s="197"/>
      <c r="G3" s="3"/>
      <c r="H3" s="1"/>
    </row>
    <row r="4" spans="1:8" ht="48" customHeight="1">
      <c r="A4" s="952" t="s">
        <v>293</v>
      </c>
      <c r="B4" s="70" t="s">
        <v>953</v>
      </c>
      <c r="C4" s="69" t="s">
        <v>948</v>
      </c>
      <c r="D4" s="4" t="s">
        <v>949</v>
      </c>
      <c r="E4" s="975" t="s">
        <v>294</v>
      </c>
    </row>
    <row r="5" spans="1:8" ht="30.75" customHeight="1">
      <c r="A5" s="954"/>
      <c r="B5" s="920" t="s">
        <v>933</v>
      </c>
      <c r="C5" s="920"/>
      <c r="D5" s="953"/>
      <c r="E5" s="959"/>
    </row>
    <row r="6" spans="1:8" s="39" customFormat="1" ht="14.25" customHeight="1">
      <c r="A6" s="206" t="s">
        <v>1510</v>
      </c>
      <c r="B6" s="582">
        <v>300549.27981311519</v>
      </c>
      <c r="C6" s="582">
        <v>1950.7966880498595</v>
      </c>
      <c r="D6" s="582">
        <v>76.49238746519589</v>
      </c>
      <c r="E6" s="207" t="s">
        <v>1511</v>
      </c>
    </row>
    <row r="7" spans="1:8" s="39" customFormat="1" ht="14.25" customHeight="1">
      <c r="A7" s="208" t="s">
        <v>750</v>
      </c>
      <c r="B7" s="583">
        <v>316466.18699887715</v>
      </c>
      <c r="C7" s="583">
        <v>916.12169888313929</v>
      </c>
      <c r="D7" s="583">
        <v>9.1219925364641092</v>
      </c>
      <c r="E7" s="207" t="s">
        <v>320</v>
      </c>
    </row>
    <row r="8" spans="1:8" s="39" customFormat="1" ht="14.25" customHeight="1">
      <c r="A8" s="125" t="s">
        <v>321</v>
      </c>
      <c r="B8" s="584">
        <v>311618.83441208757</v>
      </c>
      <c r="C8" s="584">
        <v>149.68439057690068</v>
      </c>
      <c r="D8" s="584">
        <v>9.1200206140276006</v>
      </c>
      <c r="E8" s="204" t="s">
        <v>322</v>
      </c>
    </row>
    <row r="9" spans="1:8" s="39" customFormat="1" ht="14.25" customHeight="1">
      <c r="A9" s="125" t="s">
        <v>324</v>
      </c>
      <c r="B9" s="584">
        <v>162541.55633148449</v>
      </c>
      <c r="C9" s="584">
        <v>3.8301505055946001</v>
      </c>
      <c r="D9" s="584">
        <v>2.4377958300108098</v>
      </c>
      <c r="E9" s="204" t="s">
        <v>58</v>
      </c>
    </row>
    <row r="10" spans="1:8" s="39" customFormat="1" ht="14.25" customHeight="1">
      <c r="A10" s="199" t="s">
        <v>782</v>
      </c>
      <c r="B10" s="584"/>
      <c r="C10" s="584"/>
      <c r="D10" s="584"/>
      <c r="E10" s="205" t="s">
        <v>785</v>
      </c>
    </row>
    <row r="11" spans="1:8" s="39" customFormat="1" ht="14.25" customHeight="1">
      <c r="A11" s="200" t="s">
        <v>783</v>
      </c>
      <c r="B11" s="584">
        <v>31426.507764153532</v>
      </c>
      <c r="C11" s="584">
        <v>4.5688092051541798</v>
      </c>
      <c r="D11" s="584">
        <v>0.62810496078872002</v>
      </c>
      <c r="E11" s="205" t="s">
        <v>784</v>
      </c>
    </row>
    <row r="12" spans="1:8" s="39" customFormat="1" ht="14.25" customHeight="1">
      <c r="A12" s="201" t="s">
        <v>323</v>
      </c>
      <c r="B12" s="584">
        <v>64463.61267282562</v>
      </c>
      <c r="C12" s="584">
        <v>5.5593598442753303</v>
      </c>
      <c r="D12" s="584">
        <v>2.3518418659628302</v>
      </c>
      <c r="E12" s="205" t="s">
        <v>389</v>
      </c>
    </row>
    <row r="13" spans="1:8" s="39" customFormat="1" ht="14.25" customHeight="1">
      <c r="A13" s="125" t="s">
        <v>325</v>
      </c>
      <c r="B13" s="584">
        <v>4847.3525867895432</v>
      </c>
      <c r="C13" s="584">
        <v>766.43730830623861</v>
      </c>
      <c r="D13" s="584">
        <v>1.9719224365100001E-3</v>
      </c>
      <c r="E13" s="204" t="s">
        <v>326</v>
      </c>
    </row>
    <row r="14" spans="1:8" s="39" customFormat="1" ht="14.25" customHeight="1">
      <c r="A14" s="209" t="s">
        <v>590</v>
      </c>
      <c r="B14" s="584"/>
      <c r="C14" s="584"/>
      <c r="D14" s="584"/>
      <c r="E14" s="204"/>
    </row>
    <row r="15" spans="1:8" s="39" customFormat="1" ht="14.25" customHeight="1">
      <c r="A15" s="202" t="s">
        <v>591</v>
      </c>
      <c r="B15" s="583">
        <v>19661.070479634167</v>
      </c>
      <c r="C15" s="583">
        <v>2.4747631605999998</v>
      </c>
      <c r="D15" s="583">
        <v>2.9447860593860802</v>
      </c>
      <c r="E15" s="207" t="s">
        <v>578</v>
      </c>
    </row>
    <row r="16" spans="1:8" s="39" customFormat="1" ht="14.25" customHeight="1">
      <c r="A16" s="125" t="s">
        <v>327</v>
      </c>
      <c r="B16" s="584">
        <v>11651.335608789263</v>
      </c>
      <c r="C16" s="26" t="s">
        <v>558</v>
      </c>
      <c r="D16" s="26" t="s">
        <v>558</v>
      </c>
      <c r="E16" s="204" t="s">
        <v>328</v>
      </c>
    </row>
    <row r="17" spans="1:5" s="39" customFormat="1" ht="14.25" customHeight="1">
      <c r="A17" s="125" t="s">
        <v>46</v>
      </c>
      <c r="B17" s="584">
        <v>4620.0209219443195</v>
      </c>
      <c r="C17" s="584">
        <v>1.9394531986000001</v>
      </c>
      <c r="D17" s="584">
        <v>2.4962761033860801</v>
      </c>
      <c r="E17" s="204" t="s">
        <v>47</v>
      </c>
    </row>
    <row r="18" spans="1:5" s="39" customFormat="1" ht="14.25" customHeight="1">
      <c r="A18" s="125" t="s">
        <v>48</v>
      </c>
      <c r="B18" s="584">
        <v>2608.2864779815259</v>
      </c>
      <c r="C18" s="584">
        <v>0.53530996200000003</v>
      </c>
      <c r="D18" s="26" t="s">
        <v>558</v>
      </c>
      <c r="E18" s="204" t="s">
        <v>49</v>
      </c>
    </row>
    <row r="19" spans="1:5" s="39" customFormat="1" ht="14.25" customHeight="1">
      <c r="A19" s="125" t="s">
        <v>397</v>
      </c>
      <c r="B19" s="584">
        <v>781.42747091906062</v>
      </c>
      <c r="C19" s="26" t="s">
        <v>558</v>
      </c>
      <c r="D19" s="584">
        <v>0.44850995599999999</v>
      </c>
      <c r="E19" s="204" t="s">
        <v>398</v>
      </c>
    </row>
    <row r="20" spans="1:5" s="39" customFormat="1" ht="14.25" customHeight="1">
      <c r="A20" s="208" t="s">
        <v>751</v>
      </c>
      <c r="B20" s="583">
        <v>939.82508706907083</v>
      </c>
      <c r="C20" s="583">
        <v>583.52972454368694</v>
      </c>
      <c r="D20" s="583">
        <v>59.023503940546007</v>
      </c>
      <c r="E20" s="207" t="s">
        <v>50</v>
      </c>
    </row>
    <row r="21" spans="1:5" s="39" customFormat="1" ht="14.25" customHeight="1">
      <c r="A21" s="125" t="s">
        <v>51</v>
      </c>
      <c r="B21" s="26" t="s">
        <v>558</v>
      </c>
      <c r="C21" s="584">
        <v>522.34147044040935</v>
      </c>
      <c r="D21" s="26" t="s">
        <v>558</v>
      </c>
      <c r="E21" s="204" t="s">
        <v>579</v>
      </c>
    </row>
    <row r="22" spans="1:5" s="39" customFormat="1" ht="14.25" customHeight="1">
      <c r="A22" s="125" t="s">
        <v>580</v>
      </c>
      <c r="B22" s="26" t="s">
        <v>558</v>
      </c>
      <c r="C22" s="584">
        <v>60.204999014975051</v>
      </c>
      <c r="D22" s="584">
        <v>7.4164070559952702</v>
      </c>
      <c r="E22" s="204" t="s">
        <v>581</v>
      </c>
    </row>
    <row r="23" spans="1:5" s="39" customFormat="1" ht="14.25" customHeight="1">
      <c r="A23" s="125" t="s">
        <v>52</v>
      </c>
      <c r="B23" s="26" t="s">
        <v>558</v>
      </c>
      <c r="C23" s="26" t="s">
        <v>558</v>
      </c>
      <c r="D23" s="584">
        <v>51.566884254840133</v>
      </c>
      <c r="E23" s="204" t="s">
        <v>582</v>
      </c>
    </row>
    <row r="24" spans="1:5" s="39" customFormat="1" ht="15.75" customHeight="1">
      <c r="A24" s="125" t="s">
        <v>592</v>
      </c>
      <c r="B24" s="26" t="s">
        <v>558</v>
      </c>
      <c r="C24" s="584">
        <v>0.98325508830248998</v>
      </c>
      <c r="D24" s="584">
        <v>4.0212629710610001E-2</v>
      </c>
      <c r="E24" s="204" t="s">
        <v>583</v>
      </c>
    </row>
    <row r="25" spans="1:5" s="39" customFormat="1" ht="14.25" customHeight="1">
      <c r="A25" s="125" t="s">
        <v>593</v>
      </c>
      <c r="B25" s="584">
        <v>526.9272186404994</v>
      </c>
      <c r="C25" s="26" t="s">
        <v>558</v>
      </c>
      <c r="D25" s="26" t="s">
        <v>558</v>
      </c>
      <c r="E25" s="204" t="s">
        <v>584</v>
      </c>
    </row>
    <row r="26" spans="1:5" s="39" customFormat="1" ht="14.25" customHeight="1">
      <c r="A26" s="125" t="s">
        <v>594</v>
      </c>
      <c r="B26" s="584">
        <v>412.89786842857143</v>
      </c>
      <c r="C26" s="26" t="s">
        <v>558</v>
      </c>
      <c r="D26" s="26" t="s">
        <v>558</v>
      </c>
      <c r="E26" s="204" t="s">
        <v>585</v>
      </c>
    </row>
    <row r="27" spans="1:5" s="39" customFormat="1" ht="14.25" customHeight="1">
      <c r="A27" s="210" t="s">
        <v>513</v>
      </c>
      <c r="B27" s="585"/>
      <c r="C27" s="585"/>
      <c r="D27" s="584"/>
      <c r="E27" s="204"/>
    </row>
    <row r="28" spans="1:5" s="39" customFormat="1" ht="12.75" customHeight="1">
      <c r="A28" s="202" t="s">
        <v>514</v>
      </c>
      <c r="B28" s="583">
        <v>-37156.462009894392</v>
      </c>
      <c r="C28" s="583">
        <v>0.66784004500539995</v>
      </c>
      <c r="D28" s="583">
        <v>2.3111596153347298</v>
      </c>
      <c r="E28" s="207" t="s">
        <v>53</v>
      </c>
    </row>
    <row r="29" spans="1:5" s="39" customFormat="1" ht="14.25" customHeight="1">
      <c r="A29" s="208" t="s">
        <v>752</v>
      </c>
      <c r="B29" s="583">
        <v>638.6592574292464</v>
      </c>
      <c r="C29" s="583">
        <v>448.00266141742804</v>
      </c>
      <c r="D29" s="583">
        <v>3.0909453134649598</v>
      </c>
      <c r="E29" s="207" t="s">
        <v>54</v>
      </c>
    </row>
    <row r="30" spans="1:5" s="39" customFormat="1" ht="14.25" customHeight="1">
      <c r="A30" s="125" t="s">
        <v>55</v>
      </c>
      <c r="B30" s="26" t="s">
        <v>558</v>
      </c>
      <c r="C30" s="584">
        <v>343.07479666806552</v>
      </c>
      <c r="D30" s="26" t="s">
        <v>558</v>
      </c>
      <c r="E30" s="204" t="s">
        <v>586</v>
      </c>
    </row>
    <row r="31" spans="1:5" s="39" customFormat="1" ht="14.25" customHeight="1">
      <c r="A31" s="125" t="s">
        <v>595</v>
      </c>
      <c r="B31" s="26" t="s">
        <v>558</v>
      </c>
      <c r="C31" s="584">
        <v>4.7572000000000001</v>
      </c>
      <c r="D31" s="584">
        <v>0.28543200000000002</v>
      </c>
      <c r="E31" s="204" t="s">
        <v>587</v>
      </c>
    </row>
    <row r="32" spans="1:5" s="39" customFormat="1" ht="14.25" customHeight="1">
      <c r="A32" s="125" t="s">
        <v>57</v>
      </c>
      <c r="B32" s="584">
        <v>638.6592574292464</v>
      </c>
      <c r="C32" s="584">
        <v>2.3767127199999999E-5</v>
      </c>
      <c r="D32" s="584">
        <v>0.254693685088</v>
      </c>
      <c r="E32" s="204" t="s">
        <v>588</v>
      </c>
    </row>
    <row r="33" spans="1:5" s="39" customFormat="1" ht="14.25" customHeight="1">
      <c r="A33" s="125" t="s">
        <v>56</v>
      </c>
      <c r="B33" s="26" t="s">
        <v>558</v>
      </c>
      <c r="C33" s="584">
        <v>100.17064098223534</v>
      </c>
      <c r="D33" s="584">
        <v>2.55081962837696</v>
      </c>
      <c r="E33" s="204" t="s">
        <v>589</v>
      </c>
    </row>
    <row r="34" spans="1:5" s="39" customFormat="1" ht="10.5" customHeight="1"/>
    <row r="35" spans="1:5" s="39" customFormat="1" ht="30" customHeight="1">
      <c r="A35" s="918" t="s">
        <v>1268</v>
      </c>
      <c r="B35" s="918"/>
      <c r="C35" s="918"/>
      <c r="D35" s="918"/>
      <c r="E35" s="918"/>
    </row>
    <row r="36" spans="1:5" s="39" customFormat="1" ht="14.25" customHeight="1">
      <c r="A36" s="918" t="s">
        <v>748</v>
      </c>
      <c r="B36" s="918"/>
      <c r="C36" s="918"/>
      <c r="D36" s="918"/>
      <c r="E36" s="918"/>
    </row>
    <row r="37" spans="1:5" s="39" customFormat="1" ht="30" customHeight="1">
      <c r="A37" s="919" t="s">
        <v>1269</v>
      </c>
      <c r="B37" s="919"/>
      <c r="C37" s="919"/>
      <c r="D37" s="919"/>
      <c r="E37" s="919"/>
    </row>
    <row r="38" spans="1:5" s="39" customFormat="1" ht="14.25" customHeight="1">
      <c r="A38" s="919" t="s">
        <v>952</v>
      </c>
      <c r="B38" s="919"/>
      <c r="C38" s="919"/>
      <c r="D38" s="919"/>
      <c r="E38" s="919"/>
    </row>
  </sheetData>
  <customSheetViews>
    <customSheetView guid="{17A61E15-CB34-4E45-B54C-4890B27A542F}" showGridLines="0" topLeftCell="A4">
      <selection activeCell="G10" sqref="G10"/>
      <pageMargins left="0.75" right="0.75" top="1" bottom="1" header="0.5" footer="0.5"/>
      <pageSetup paperSize="9" orientation="portrait" r:id="rId1"/>
      <headerFooter alignWithMargins="0"/>
    </customSheetView>
  </customSheetViews>
  <mergeCells count="7">
    <mergeCell ref="A38:E38"/>
    <mergeCell ref="A37:E37"/>
    <mergeCell ref="A4:A5"/>
    <mergeCell ref="B5:D5"/>
    <mergeCell ref="E4:E5"/>
    <mergeCell ref="A35:E35"/>
    <mergeCell ref="A36:E36"/>
  </mergeCells>
  <phoneticPr fontId="6" type="noConversion"/>
  <hyperlinks>
    <hyperlink ref="G1" location="'Spis tablic_Contents'!A1" display="&lt; POWRÓT"/>
    <hyperlink ref="G2" location="'Spis tablic_Contents'!A1" display="&lt; BACK"/>
  </hyperlinks>
  <pageMargins left="0.75" right="0.75" top="1" bottom="1" header="0.5" footer="0.5"/>
  <pageSetup paperSize="9" scale="79" orientation="landscape" r:id="rId2"/>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6"/>
  <sheetViews>
    <sheetView showGridLines="0" zoomScaleNormal="100" zoomScaleSheetLayoutView="100" workbookViewId="0"/>
  </sheetViews>
  <sheetFormatPr defaultColWidth="9.109375" defaultRowHeight="11.4"/>
  <cols>
    <col min="1" max="1" width="33" style="35" customWidth="1"/>
    <col min="2" max="2" width="13.44140625" style="35" customWidth="1"/>
    <col min="3" max="3" width="13.44140625" style="217" customWidth="1"/>
    <col min="4" max="4" width="13.44140625" style="35" customWidth="1"/>
    <col min="5" max="5" width="13.44140625" style="217" customWidth="1"/>
    <col min="6" max="6" width="13.44140625" style="35" customWidth="1"/>
    <col min="7" max="7" width="13.44140625" style="217" customWidth="1"/>
    <col min="8" max="8" width="13.44140625" style="35" customWidth="1"/>
    <col min="9" max="9" width="13.44140625" style="217" customWidth="1"/>
    <col min="10" max="16384" width="9.109375" style="35"/>
  </cols>
  <sheetData>
    <row r="1" spans="1:12" ht="14.25" customHeight="1">
      <c r="A1" s="238" t="s">
        <v>1539</v>
      </c>
      <c r="B1" s="119"/>
      <c r="C1" s="211"/>
      <c r="D1" s="119"/>
      <c r="E1" s="211"/>
      <c r="F1" s="119"/>
      <c r="G1" s="211"/>
      <c r="H1" s="119"/>
      <c r="I1" s="211"/>
      <c r="K1" s="2" t="s">
        <v>503</v>
      </c>
      <c r="L1" s="1"/>
    </row>
    <row r="2" spans="1:12" s="84" customFormat="1" ht="14.25" customHeight="1">
      <c r="A2" s="141" t="s">
        <v>1271</v>
      </c>
      <c r="B2" s="221"/>
      <c r="C2" s="222"/>
      <c r="D2" s="221"/>
      <c r="E2" s="222"/>
      <c r="F2" s="221"/>
      <c r="G2" s="222"/>
      <c r="H2" s="221"/>
      <c r="I2" s="222"/>
      <c r="K2" s="87" t="s">
        <v>504</v>
      </c>
      <c r="L2" s="83"/>
    </row>
    <row r="3" spans="1:12" ht="5.0999999999999996" customHeight="1">
      <c r="A3" s="131"/>
      <c r="B3" s="212"/>
      <c r="C3" s="213"/>
      <c r="D3" s="212"/>
      <c r="E3" s="213"/>
      <c r="F3" s="212"/>
      <c r="G3" s="213"/>
      <c r="H3" s="212"/>
      <c r="I3" s="213"/>
    </row>
    <row r="4" spans="1:12" ht="51" customHeight="1">
      <c r="A4" s="952" t="s">
        <v>936</v>
      </c>
      <c r="B4" s="925" t="s">
        <v>954</v>
      </c>
      <c r="C4" s="927"/>
      <c r="D4" s="926" t="s">
        <v>1190</v>
      </c>
      <c r="E4" s="927"/>
      <c r="F4" s="926" t="s">
        <v>955</v>
      </c>
      <c r="G4" s="926"/>
      <c r="H4" s="926"/>
      <c r="I4" s="926"/>
    </row>
    <row r="5" spans="1:12" ht="42" customHeight="1">
      <c r="A5" s="953"/>
      <c r="B5" s="948" t="s">
        <v>1513</v>
      </c>
      <c r="C5" s="977" t="s">
        <v>956</v>
      </c>
      <c r="D5" s="948" t="s">
        <v>1272</v>
      </c>
      <c r="E5" s="979" t="s">
        <v>956</v>
      </c>
      <c r="F5" s="925" t="s">
        <v>1512</v>
      </c>
      <c r="G5" s="927"/>
      <c r="H5" s="920" t="s">
        <v>957</v>
      </c>
      <c r="I5" s="920"/>
    </row>
    <row r="6" spans="1:12" ht="42" customHeight="1">
      <c r="A6" s="954"/>
      <c r="B6" s="949"/>
      <c r="C6" s="978"/>
      <c r="D6" s="949"/>
      <c r="E6" s="980"/>
      <c r="F6" s="73" t="s">
        <v>1272</v>
      </c>
      <c r="G6" s="214" t="s">
        <v>956</v>
      </c>
      <c r="H6" s="72" t="s">
        <v>1272</v>
      </c>
      <c r="I6" s="215" t="s">
        <v>956</v>
      </c>
    </row>
    <row r="7" spans="1:12" ht="14.25" customHeight="1">
      <c r="A7" s="139" t="s">
        <v>360</v>
      </c>
      <c r="B7" s="586">
        <f>B10+B13+B15+B17+B19+B21+B23+B25</f>
        <v>316.07215842737492</v>
      </c>
      <c r="C7" s="587">
        <f t="shared" ref="C7:I7" si="0">C10+C13+C15+C17+C19+C21+C23+C25</f>
        <v>100</v>
      </c>
      <c r="D7" s="587">
        <f t="shared" si="0"/>
        <v>178.13058410595568</v>
      </c>
      <c r="E7" s="587">
        <f t="shared" si="0"/>
        <v>100.00000000000003</v>
      </c>
      <c r="F7" s="588">
        <f>F10+F13+F15+F17+F19+F21+F23+F25</f>
        <v>231142.50386427081</v>
      </c>
      <c r="G7" s="587">
        <f t="shared" si="0"/>
        <v>99.999999999999986</v>
      </c>
      <c r="H7" s="589">
        <f t="shared" si="0"/>
        <v>73148.46393787954</v>
      </c>
      <c r="I7" s="282">
        <f t="shared" si="0"/>
        <v>100.00000000000001</v>
      </c>
    </row>
    <row r="8" spans="1:12" ht="14.25" customHeight="1">
      <c r="A8" s="203" t="s">
        <v>399</v>
      </c>
      <c r="B8" s="233"/>
      <c r="C8" s="437"/>
      <c r="D8" s="437"/>
      <c r="E8" s="437"/>
      <c r="F8" s="437"/>
      <c r="G8" s="437"/>
      <c r="H8" s="590"/>
      <c r="I8" s="280"/>
    </row>
    <row r="9" spans="1:12" ht="14.25" customHeight="1">
      <c r="A9" s="34" t="s">
        <v>516</v>
      </c>
      <c r="B9" s="233"/>
      <c r="C9" s="437"/>
      <c r="D9" s="437"/>
      <c r="E9" s="437"/>
      <c r="F9" s="437"/>
      <c r="G9" s="437"/>
      <c r="H9" s="590"/>
      <c r="I9" s="280"/>
    </row>
    <row r="10" spans="1:12" ht="14.25" customHeight="1">
      <c r="A10" s="125" t="s">
        <v>517</v>
      </c>
      <c r="B10" s="11">
        <v>10.968072649261666</v>
      </c>
      <c r="C10" s="261">
        <f>B10/B$7*100</f>
        <v>3.470116666976804</v>
      </c>
      <c r="D10" s="261">
        <v>122.299157511</v>
      </c>
      <c r="E10" s="261">
        <f>D10/D$7*100</f>
        <v>68.657023792306205</v>
      </c>
      <c r="F10" s="591">
        <v>249.30854807385214</v>
      </c>
      <c r="G10" s="591">
        <f>F10/F$7*100</f>
        <v>0.10785924003845204</v>
      </c>
      <c r="H10" s="592">
        <v>4.5150976706040788</v>
      </c>
      <c r="I10" s="280">
        <f>H10/H$7*100</f>
        <v>6.172511940152935E-3</v>
      </c>
    </row>
    <row r="11" spans="1:12" ht="14.25" customHeight="1">
      <c r="A11" s="167" t="s">
        <v>1274</v>
      </c>
      <c r="B11" s="233"/>
      <c r="C11" s="261"/>
      <c r="D11" s="437"/>
      <c r="E11" s="437"/>
      <c r="F11" s="593"/>
      <c r="G11" s="593"/>
      <c r="H11" s="590"/>
      <c r="I11" s="280"/>
    </row>
    <row r="12" spans="1:12" ht="14.25" customHeight="1">
      <c r="A12" s="204" t="s">
        <v>1273</v>
      </c>
      <c r="B12" s="233"/>
      <c r="C12" s="261"/>
      <c r="D12" s="437"/>
      <c r="E12" s="437"/>
      <c r="F12" s="593"/>
      <c r="G12" s="593"/>
      <c r="H12" s="590"/>
      <c r="I12" s="280"/>
    </row>
    <row r="13" spans="1:12" ht="14.25" customHeight="1">
      <c r="A13" s="140" t="s">
        <v>385</v>
      </c>
      <c r="B13" s="11">
        <v>5.0447139201991993</v>
      </c>
      <c r="C13" s="261">
        <f>B13/B$7*100</f>
        <v>1.5960639954177873</v>
      </c>
      <c r="D13" s="261">
        <v>8.2817085709999994</v>
      </c>
      <c r="E13" s="261">
        <f>D13/D$7*100</f>
        <v>4.6492344998284354</v>
      </c>
      <c r="F13" s="591">
        <v>488.65328646586801</v>
      </c>
      <c r="G13" s="591">
        <f>F13/F$7*100</f>
        <v>0.21140780180905636</v>
      </c>
      <c r="H13" s="592">
        <v>4.6771691832912001</v>
      </c>
      <c r="I13" s="280">
        <f>H13/H$7*100</f>
        <v>6.3940771022385793E-3</v>
      </c>
    </row>
    <row r="14" spans="1:12" ht="14.25" customHeight="1">
      <c r="A14" s="84" t="s">
        <v>386</v>
      </c>
      <c r="B14" s="233"/>
      <c r="C14" s="261"/>
      <c r="D14" s="437"/>
      <c r="E14" s="437"/>
      <c r="F14" s="593"/>
      <c r="G14" s="593"/>
      <c r="H14" s="590"/>
      <c r="I14" s="280"/>
    </row>
    <row r="15" spans="1:12" ht="14.25" customHeight="1">
      <c r="A15" s="140" t="s">
        <v>1216</v>
      </c>
      <c r="B15" s="11">
        <v>9.4561057757989193</v>
      </c>
      <c r="C15" s="261">
        <f>B15/B$7*100</f>
        <v>2.9917553709406151</v>
      </c>
      <c r="D15" s="26">
        <v>2.415300392104856E-3</v>
      </c>
      <c r="E15" s="26">
        <f>D15/D$7*100</f>
        <v>1.3559156077701886E-3</v>
      </c>
      <c r="F15" s="591">
        <v>1466.1495076172</v>
      </c>
      <c r="G15" s="591">
        <f>F15/F$7*100</f>
        <v>0.63430545360802082</v>
      </c>
      <c r="H15" s="591">
        <v>262.2444514851</v>
      </c>
      <c r="I15" s="280">
        <f>H15/H$7*100</f>
        <v>0.35850985429825016</v>
      </c>
    </row>
    <row r="16" spans="1:12" ht="14.25" customHeight="1">
      <c r="A16" s="167" t="s">
        <v>1216</v>
      </c>
      <c r="B16" s="233"/>
      <c r="C16" s="261"/>
      <c r="D16" s="437"/>
      <c r="E16" s="437"/>
      <c r="F16" s="593"/>
      <c r="G16" s="593"/>
      <c r="H16" s="590"/>
      <c r="I16" s="280"/>
    </row>
    <row r="17" spans="1:9" ht="14.25" customHeight="1">
      <c r="A17" s="140" t="s">
        <v>1233</v>
      </c>
      <c r="B17" s="233">
        <v>200.60923765882995</v>
      </c>
      <c r="C17" s="261">
        <f>B17/B$7*100</f>
        <v>63.469442755403172</v>
      </c>
      <c r="D17" s="437">
        <v>3.262763895122561</v>
      </c>
      <c r="E17" s="437">
        <f>D17/D$7*100</f>
        <v>1.831669677331661</v>
      </c>
      <c r="F17" s="593">
        <v>211107.77574418596</v>
      </c>
      <c r="G17" s="593">
        <f>F17/F$7*100</f>
        <v>91.332304623709774</v>
      </c>
      <c r="H17" s="590">
        <v>70596.901374739231</v>
      </c>
      <c r="I17" s="280">
        <f>H17/H$7*100</f>
        <v>96.511802947349395</v>
      </c>
    </row>
    <row r="18" spans="1:9" ht="14.25" customHeight="1">
      <c r="A18" s="167" t="s">
        <v>1234</v>
      </c>
      <c r="B18" s="233"/>
      <c r="C18" s="261"/>
      <c r="D18" s="437"/>
      <c r="E18" s="437"/>
      <c r="F18" s="593"/>
      <c r="G18" s="593"/>
      <c r="H18" s="590"/>
      <c r="I18" s="280"/>
    </row>
    <row r="19" spans="1:9" ht="14.25" customHeight="1">
      <c r="A19" s="140" t="s">
        <v>1235</v>
      </c>
      <c r="B19" s="233">
        <v>2.9951559119999995</v>
      </c>
      <c r="C19" s="261">
        <f>B19/B$7*100</f>
        <v>0.94761776136894627</v>
      </c>
      <c r="D19" s="437">
        <v>0</v>
      </c>
      <c r="E19" s="437">
        <f>D19/D$7*100</f>
        <v>0</v>
      </c>
      <c r="F19" s="593">
        <v>5020.5675700000011</v>
      </c>
      <c r="G19" s="593">
        <f>F19/F$7*100</f>
        <v>2.1720659273242662</v>
      </c>
      <c r="H19" s="590">
        <v>1515.6430399999999</v>
      </c>
      <c r="I19" s="280">
        <f>H19/H$7*100</f>
        <v>2.072009388040112</v>
      </c>
    </row>
    <row r="20" spans="1:9" ht="14.25" customHeight="1">
      <c r="A20" s="167" t="s">
        <v>1270</v>
      </c>
      <c r="B20" s="233"/>
      <c r="C20" s="261"/>
      <c r="D20" s="437"/>
      <c r="E20" s="437"/>
      <c r="F20" s="593"/>
      <c r="G20" s="593"/>
      <c r="H20" s="590"/>
      <c r="I20" s="280"/>
    </row>
    <row r="21" spans="1:9" ht="14.25" customHeight="1">
      <c r="A21" s="140" t="s">
        <v>590</v>
      </c>
      <c r="B21" s="11">
        <v>14.37226195249616</v>
      </c>
      <c r="C21" s="261">
        <f>B21/B$7*100</f>
        <v>4.5471458239174609</v>
      </c>
      <c r="D21" s="261">
        <v>43.763919060135997</v>
      </c>
      <c r="E21" s="261">
        <f>D21/D$7*100</f>
        <v>24.568447512699073</v>
      </c>
      <c r="F21" s="591">
        <v>8696.2158460365554</v>
      </c>
      <c r="G21" s="591">
        <f>F21/F$7*100</f>
        <v>3.7622746576904174</v>
      </c>
      <c r="H21" s="592">
        <v>7.7001354067376004</v>
      </c>
      <c r="I21" s="280">
        <f>H21/H$7*100</f>
        <v>1.0526721946310245E-2</v>
      </c>
    </row>
    <row r="22" spans="1:9" ht="14.25" customHeight="1">
      <c r="A22" s="167" t="s">
        <v>1221</v>
      </c>
      <c r="B22" s="233"/>
      <c r="C22" s="261"/>
      <c r="D22" s="437"/>
      <c r="E22" s="437"/>
      <c r="F22" s="593"/>
      <c r="G22" s="593"/>
      <c r="H22" s="590"/>
      <c r="I22" s="280"/>
    </row>
    <row r="23" spans="1:9" ht="14.25" customHeight="1">
      <c r="A23" s="140" t="s">
        <v>393</v>
      </c>
      <c r="B23" s="11">
        <v>5.1735160818245718E-3</v>
      </c>
      <c r="C23" s="261">
        <f>B23/B$7*100</f>
        <v>1.6368148677079098E-3</v>
      </c>
      <c r="D23" s="26">
        <v>0</v>
      </c>
      <c r="E23" s="26">
        <f>D23/D$7*100</f>
        <v>0</v>
      </c>
      <c r="F23" s="591">
        <v>23.736091783411137</v>
      </c>
      <c r="G23" s="591">
        <f>F23/F$7*100</f>
        <v>1.0269029445726351E-2</v>
      </c>
      <c r="H23" s="592">
        <v>4.0663836403141138</v>
      </c>
      <c r="I23" s="280">
        <f>H23/H$7*100</f>
        <v>5.5590827495262804E-3</v>
      </c>
    </row>
    <row r="24" spans="1:9" ht="14.25" customHeight="1">
      <c r="A24" s="167" t="s">
        <v>50</v>
      </c>
      <c r="B24" s="233"/>
      <c r="C24" s="437"/>
      <c r="D24" s="437"/>
      <c r="E24" s="594"/>
      <c r="F24" s="593"/>
      <c r="G24" s="593"/>
      <c r="H24" s="590"/>
      <c r="I24" s="280"/>
    </row>
    <row r="25" spans="1:9" ht="14.25" customHeight="1">
      <c r="A25" s="140" t="s">
        <v>391</v>
      </c>
      <c r="B25" s="11">
        <v>72.621437042707214</v>
      </c>
      <c r="C25" s="261">
        <f>B25/B$7*100</f>
        <v>22.97622081110751</v>
      </c>
      <c r="D25" s="261">
        <v>0.52061976830502188</v>
      </c>
      <c r="E25" s="261">
        <f>D25/D$7*100</f>
        <v>0.29226860222686224</v>
      </c>
      <c r="F25" s="591">
        <v>4090.0972701079372</v>
      </c>
      <c r="G25" s="591">
        <f>F25/F$7*100</f>
        <v>1.7695132663742723</v>
      </c>
      <c r="H25" s="592">
        <v>752.71628575427326</v>
      </c>
      <c r="I25" s="280">
        <f>H25/H$7*100</f>
        <v>1.0290254165740358</v>
      </c>
    </row>
    <row r="26" spans="1:9" ht="14.25" customHeight="1">
      <c r="A26" s="167" t="s">
        <v>392</v>
      </c>
      <c r="B26" s="437"/>
      <c r="C26" s="261"/>
      <c r="D26" s="437"/>
      <c r="E26" s="437"/>
      <c r="F26" s="437"/>
      <c r="G26" s="437"/>
      <c r="H26" s="439"/>
      <c r="I26" s="280"/>
    </row>
    <row r="27" spans="1:9" ht="5.0999999999999996" customHeight="1">
      <c r="A27" s="150"/>
      <c r="G27" s="217" t="s">
        <v>608</v>
      </c>
    </row>
    <row r="28" spans="1:9" ht="27" customHeight="1">
      <c r="A28" s="976" t="s">
        <v>1514</v>
      </c>
      <c r="B28" s="976"/>
      <c r="C28" s="976"/>
      <c r="D28" s="976"/>
      <c r="E28" s="976"/>
      <c r="F28" s="976"/>
      <c r="G28" s="976"/>
      <c r="H28" s="976"/>
      <c r="I28" s="976"/>
    </row>
    <row r="29" spans="1:9" ht="14.25" customHeight="1">
      <c r="A29" s="976" t="s">
        <v>748</v>
      </c>
      <c r="B29" s="976"/>
      <c r="C29" s="976"/>
      <c r="D29" s="976"/>
      <c r="E29" s="976"/>
      <c r="F29" s="976"/>
      <c r="G29" s="976"/>
      <c r="H29" s="976"/>
      <c r="I29" s="976"/>
    </row>
    <row r="30" spans="1:9" ht="21" customHeight="1">
      <c r="A30" s="919" t="s">
        <v>1515</v>
      </c>
      <c r="B30" s="919"/>
      <c r="C30" s="919"/>
      <c r="D30" s="919"/>
      <c r="E30" s="919"/>
      <c r="F30" s="919"/>
      <c r="G30" s="919"/>
      <c r="H30" s="919"/>
      <c r="I30" s="919"/>
    </row>
    <row r="31" spans="1:9" ht="13.5" customHeight="1">
      <c r="A31" s="919" t="s">
        <v>952</v>
      </c>
      <c r="B31" s="919"/>
      <c r="C31" s="919"/>
      <c r="D31" s="919"/>
      <c r="E31" s="919"/>
      <c r="F31" s="919"/>
      <c r="G31" s="919"/>
      <c r="H31" s="919"/>
      <c r="I31" s="919"/>
    </row>
    <row r="34" spans="1:8">
      <c r="B34" s="218"/>
      <c r="D34" s="218"/>
      <c r="F34" s="218"/>
      <c r="H34" s="218"/>
    </row>
    <row r="35" spans="1:8">
      <c r="A35" s="219"/>
      <c r="B35" s="220"/>
      <c r="D35" s="220"/>
      <c r="F35" s="220"/>
      <c r="H35" s="220"/>
    </row>
    <row r="36" spans="1:8" ht="13.2">
      <c r="A36" s="223"/>
    </row>
  </sheetData>
  <customSheetViews>
    <customSheetView guid="{17A61E15-CB34-4E45-B54C-4890B27A542F}" showGridLines="0">
      <pageMargins left="0.75" right="0.75" top="1" bottom="1" header="0.5" footer="0.5"/>
      <pageSetup paperSize="9" orientation="portrait" r:id="rId1"/>
      <headerFooter alignWithMargins="0"/>
    </customSheetView>
  </customSheetViews>
  <mergeCells count="14">
    <mergeCell ref="A30:I30"/>
    <mergeCell ref="A31:I31"/>
    <mergeCell ref="A28:I28"/>
    <mergeCell ref="A29:I29"/>
    <mergeCell ref="A4:A6"/>
    <mergeCell ref="B4:C4"/>
    <mergeCell ref="D4:E4"/>
    <mergeCell ref="F4:I4"/>
    <mergeCell ref="F5:G5"/>
    <mergeCell ref="H5:I5"/>
    <mergeCell ref="B5:B6"/>
    <mergeCell ref="C5:C6"/>
    <mergeCell ref="D5:D6"/>
    <mergeCell ref="E5:E6"/>
  </mergeCells>
  <phoneticPr fontId="6" type="noConversion"/>
  <hyperlinks>
    <hyperlink ref="K1" location="'Spis tablic_Contents'!A1" display="&lt; POWRÓT"/>
    <hyperlink ref="K2" location="'Spis tablic_Contents'!A1" display="&lt; BACK"/>
  </hyperlinks>
  <pageMargins left="0.75" right="0.75" top="1" bottom="1" header="0.5" footer="0.5"/>
  <pageSetup paperSize="9" scale="77" orientation="landscape" r:id="rId2"/>
  <headerFooter alignWithMargins="0"/>
  <colBreaks count="1" manualBreakCount="1">
    <brk id="9"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showGridLines="0" zoomScaleNormal="100" zoomScaleSheetLayoutView="90" workbookViewId="0"/>
  </sheetViews>
  <sheetFormatPr defaultColWidth="9.109375" defaultRowHeight="11.4"/>
  <cols>
    <col min="1" max="1" width="19.33203125" style="35" customWidth="1"/>
    <col min="2" max="7" width="11.88671875" style="35" customWidth="1"/>
    <col min="8" max="8" width="22.109375" style="35" customWidth="1"/>
    <col min="9" max="16384" width="9.109375" style="35"/>
  </cols>
  <sheetData>
    <row r="1" spans="1:11" ht="13.8">
      <c r="A1" s="119" t="s">
        <v>1540</v>
      </c>
      <c r="B1" s="119"/>
      <c r="C1" s="119"/>
      <c r="D1" s="119"/>
      <c r="E1" s="119"/>
      <c r="F1" s="119"/>
      <c r="G1" s="119"/>
      <c r="H1" s="119"/>
      <c r="J1" s="19" t="s">
        <v>503</v>
      </c>
      <c r="K1" s="1"/>
    </row>
    <row r="2" spans="1:11" s="84" customFormat="1" ht="13.2">
      <c r="A2" s="514" t="s">
        <v>958</v>
      </c>
      <c r="B2" s="221"/>
      <c r="C2" s="221"/>
      <c r="D2" s="221"/>
      <c r="E2" s="221"/>
      <c r="F2" s="221"/>
      <c r="G2" s="221"/>
      <c r="H2" s="221"/>
      <c r="J2" s="228" t="s">
        <v>504</v>
      </c>
      <c r="K2" s="83"/>
    </row>
    <row r="3" spans="1:11" ht="5.0999999999999996" customHeight="1">
      <c r="A3" s="131"/>
      <c r="B3" s="212"/>
      <c r="C3" s="212"/>
      <c r="D3" s="212"/>
      <c r="E3" s="212"/>
      <c r="F3" s="212"/>
      <c r="G3" s="212"/>
      <c r="H3" s="131"/>
      <c r="J3" s="225"/>
      <c r="K3" s="1"/>
    </row>
    <row r="4" spans="1:11" ht="28.5" customHeight="1">
      <c r="A4" s="962" t="s">
        <v>293</v>
      </c>
      <c r="B4" s="70">
        <v>2000</v>
      </c>
      <c r="C4" s="69">
        <v>2005</v>
      </c>
      <c r="D4" s="4">
        <v>2010</v>
      </c>
      <c r="E4" s="846">
        <v>2015</v>
      </c>
      <c r="F4" s="510">
        <v>2017</v>
      </c>
      <c r="G4" s="559">
        <v>2018</v>
      </c>
      <c r="H4" s="916" t="s">
        <v>294</v>
      </c>
      <c r="J4" s="225"/>
      <c r="K4" s="1"/>
    </row>
    <row r="5" spans="1:11" ht="28.5" customHeight="1">
      <c r="A5" s="981"/>
      <c r="B5" s="950" t="s">
        <v>959</v>
      </c>
      <c r="C5" s="951"/>
      <c r="D5" s="951"/>
      <c r="E5" s="951"/>
      <c r="F5" s="951"/>
      <c r="G5" s="951"/>
      <c r="H5" s="917"/>
    </row>
    <row r="6" spans="1:11" ht="14.25" customHeight="1">
      <c r="A6" s="226" t="s">
        <v>330</v>
      </c>
      <c r="B6" s="596">
        <v>31.383251684963266</v>
      </c>
      <c r="C6" s="596">
        <v>18.563407453108368</v>
      </c>
      <c r="D6" s="596">
        <v>18.37584145987957</v>
      </c>
      <c r="E6" s="891">
        <v>17.84</v>
      </c>
      <c r="F6" s="596">
        <v>17.416505035678171</v>
      </c>
      <c r="G6" s="596">
        <v>16.93773610753054</v>
      </c>
      <c r="H6" s="229" t="s">
        <v>331</v>
      </c>
    </row>
    <row r="7" spans="1:11" ht="14.25" customHeight="1">
      <c r="A7" s="91" t="s">
        <v>332</v>
      </c>
      <c r="B7" s="261">
        <v>38.034289372557296</v>
      </c>
      <c r="C7" s="261">
        <v>37.394429998195157</v>
      </c>
      <c r="D7" s="261">
        <v>38.543281472401119</v>
      </c>
      <c r="E7" s="253">
        <v>36.270000000000003</v>
      </c>
      <c r="F7" s="261">
        <v>36.420532780036652</v>
      </c>
      <c r="G7" s="261">
        <v>35.848811465180781</v>
      </c>
      <c r="H7" s="229" t="s">
        <v>333</v>
      </c>
    </row>
    <row r="8" spans="1:11" ht="14.25" customHeight="1">
      <c r="A8" s="91" t="s">
        <v>334</v>
      </c>
      <c r="B8" s="261">
        <v>520.41218471447735</v>
      </c>
      <c r="C8" s="261">
        <v>459.87066098811044</v>
      </c>
      <c r="D8" s="261">
        <v>462.42603080026566</v>
      </c>
      <c r="E8" s="253">
        <v>434.41</v>
      </c>
      <c r="F8" s="261">
        <v>452.56148635810405</v>
      </c>
      <c r="G8" s="261">
        <v>444.75036833765404</v>
      </c>
      <c r="H8" s="229" t="s">
        <v>335</v>
      </c>
    </row>
    <row r="9" spans="1:11" ht="14.25" customHeight="1">
      <c r="A9" s="91" t="s">
        <v>336</v>
      </c>
      <c r="B9" s="261">
        <v>8.7783270493505956</v>
      </c>
      <c r="C9" s="261">
        <v>8.5251477320396312</v>
      </c>
      <c r="D9" s="261">
        <v>8.9701612625830673</v>
      </c>
      <c r="E9" s="253">
        <v>9.3699999999999992</v>
      </c>
      <c r="F9" s="261">
        <v>9.3739667121696399</v>
      </c>
      <c r="G9" s="261">
        <v>9.4509579733637477</v>
      </c>
      <c r="H9" s="229" t="s">
        <v>337</v>
      </c>
    </row>
    <row r="10" spans="1:11" ht="14.25" customHeight="1">
      <c r="A10" s="91" t="s">
        <v>338</v>
      </c>
      <c r="B10" s="261">
        <v>158.42386543275845</v>
      </c>
      <c r="C10" s="261">
        <v>170.04423514079448</v>
      </c>
      <c r="D10" s="261">
        <v>201.45931802282649</v>
      </c>
      <c r="E10" s="253">
        <v>187.32</v>
      </c>
      <c r="F10" s="261">
        <v>213.47799781152096</v>
      </c>
      <c r="G10" s="261">
        <v>217.32254481602968</v>
      </c>
      <c r="H10" s="229" t="s">
        <v>339</v>
      </c>
    </row>
    <row r="11" spans="1:11" ht="14.25" customHeight="1">
      <c r="A11" s="91" t="s">
        <v>340</v>
      </c>
      <c r="B11" s="261">
        <v>124.36418685238272</v>
      </c>
      <c r="C11" s="261">
        <v>108.91206531201222</v>
      </c>
      <c r="D11" s="261">
        <v>107.24843917832587</v>
      </c>
      <c r="E11" s="253">
        <v>87.65</v>
      </c>
      <c r="F11" s="261">
        <v>85.580127042287771</v>
      </c>
      <c r="G11" s="261">
        <v>82.553475884372688</v>
      </c>
      <c r="H11" s="229" t="s">
        <v>341</v>
      </c>
    </row>
    <row r="12" spans="1:11" ht="14.25" customHeight="1">
      <c r="A12" s="91" t="s">
        <v>342</v>
      </c>
      <c r="B12" s="261">
        <v>395.82879673394444</v>
      </c>
      <c r="C12" s="261">
        <v>278.54850923038111</v>
      </c>
      <c r="D12" s="261">
        <v>304.55349068447089</v>
      </c>
      <c r="E12" s="253">
        <v>300.67</v>
      </c>
      <c r="F12" s="261">
        <v>304.53932202745119</v>
      </c>
      <c r="G12" s="261">
        <v>303.49805822961383</v>
      </c>
      <c r="H12" s="229" t="s">
        <v>343</v>
      </c>
    </row>
    <row r="13" spans="1:11" ht="14.25" customHeight="1">
      <c r="A13" s="91" t="s">
        <v>344</v>
      </c>
      <c r="B13" s="261">
        <v>10.501265208440669</v>
      </c>
      <c r="C13" s="261">
        <v>10.011477937754622</v>
      </c>
      <c r="D13" s="261">
        <v>9.4237529274715648</v>
      </c>
      <c r="E13" s="253">
        <v>8.9600000000000009</v>
      </c>
      <c r="F13" s="261">
        <v>8.9383139807480205</v>
      </c>
      <c r="G13" s="261">
        <v>8.7443067584046847</v>
      </c>
      <c r="H13" s="229" t="s">
        <v>345</v>
      </c>
    </row>
    <row r="14" spans="1:11" ht="14.25" customHeight="1">
      <c r="A14" s="227"/>
    </row>
    <row r="15" spans="1:11" ht="14.25" customHeight="1">
      <c r="A15" s="595" t="s">
        <v>1275</v>
      </c>
      <c r="B15" s="230"/>
      <c r="C15" s="230"/>
      <c r="D15" s="230"/>
      <c r="E15" s="230"/>
      <c r="F15" s="230"/>
      <c r="G15" s="230"/>
      <c r="H15" s="230"/>
      <c r="I15" s="230"/>
      <c r="J15" s="230"/>
    </row>
    <row r="16" spans="1:11" ht="14.25" customHeight="1">
      <c r="A16" s="976" t="s">
        <v>748</v>
      </c>
      <c r="B16" s="976"/>
      <c r="C16" s="976"/>
      <c r="D16" s="976"/>
      <c r="E16" s="976"/>
      <c r="F16" s="976"/>
      <c r="G16" s="976"/>
      <c r="H16" s="976"/>
      <c r="I16" s="976"/>
      <c r="J16" s="976"/>
    </row>
    <row r="17" spans="1:10" ht="16.5" customHeight="1">
      <c r="A17" s="919" t="s">
        <v>596</v>
      </c>
      <c r="B17" s="919"/>
      <c r="C17" s="919"/>
      <c r="D17" s="919"/>
      <c r="E17" s="919"/>
      <c r="F17" s="919"/>
      <c r="G17" s="919"/>
      <c r="H17" s="919"/>
      <c r="I17" s="231"/>
      <c r="J17" s="231"/>
    </row>
    <row r="18" spans="1:10" ht="14.25" customHeight="1">
      <c r="A18" s="919" t="s">
        <v>952</v>
      </c>
      <c r="B18" s="919"/>
      <c r="C18" s="919"/>
      <c r="D18" s="919"/>
      <c r="E18" s="919"/>
      <c r="F18" s="919"/>
      <c r="G18" s="919"/>
      <c r="H18" s="919"/>
      <c r="I18" s="919"/>
      <c r="J18" s="919"/>
    </row>
    <row r="19" spans="1:10">
      <c r="A19" s="230"/>
      <c r="B19" s="230"/>
      <c r="C19" s="230"/>
      <c r="D19" s="230"/>
      <c r="E19" s="230"/>
      <c r="F19" s="230"/>
      <c r="G19" s="230"/>
      <c r="H19" s="230"/>
      <c r="I19" s="230"/>
      <c r="J19" s="230"/>
    </row>
  </sheetData>
  <customSheetViews>
    <customSheetView guid="{17A61E15-CB34-4E45-B54C-4890B27A542F}" showGridLines="0">
      <selection activeCell="H1" sqref="H1"/>
      <pageMargins left="0.75" right="0.75" top="1" bottom="1" header="0.5" footer="0.5"/>
      <pageSetup paperSize="9" orientation="portrait" r:id="rId1"/>
      <headerFooter alignWithMargins="0"/>
    </customSheetView>
  </customSheetViews>
  <mergeCells count="6">
    <mergeCell ref="A18:J18"/>
    <mergeCell ref="A4:A5"/>
    <mergeCell ref="H4:H5"/>
    <mergeCell ref="B5:G5"/>
    <mergeCell ref="A16:J16"/>
    <mergeCell ref="A17:H17"/>
  </mergeCells>
  <phoneticPr fontId="6" type="noConversion"/>
  <hyperlinks>
    <hyperlink ref="J1" location="'Spis tablic_Contents'!A1" display="&lt; POWRÓT"/>
    <hyperlink ref="J2" location="'Spis tablic_Contents'!A1" display="&lt; BACK"/>
  </hyperlinks>
  <pageMargins left="0.75" right="0.75" top="1" bottom="1" header="0.5" footer="0.5"/>
  <pageSetup paperSize="9" orientation="landscape" r:id="rId2"/>
  <headerFooter alignWithMargins="0"/>
  <colBreaks count="1" manualBreakCount="1">
    <brk id="7"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3"/>
  <sheetViews>
    <sheetView showGridLines="0" zoomScaleNormal="100" zoomScaleSheetLayoutView="80" workbookViewId="0">
      <pane ySplit="5" topLeftCell="A6" activePane="bottomLeft" state="frozen"/>
      <selection activeCell="H35" sqref="H35"/>
      <selection pane="bottomLeft"/>
    </sheetView>
  </sheetViews>
  <sheetFormatPr defaultColWidth="9.109375" defaultRowHeight="11.4"/>
  <cols>
    <col min="1" max="1" width="46.6640625" style="35" customWidth="1"/>
    <col min="2" max="9" width="10.5546875" style="35" customWidth="1"/>
    <col min="10" max="16384" width="9.109375" style="35"/>
  </cols>
  <sheetData>
    <row r="1" spans="1:12" ht="14.25" customHeight="1">
      <c r="A1" s="387" t="s">
        <v>1541</v>
      </c>
      <c r="B1" s="232"/>
      <c r="C1" s="232"/>
      <c r="D1" s="232"/>
      <c r="E1" s="232"/>
      <c r="F1" s="232"/>
      <c r="G1" s="232"/>
      <c r="H1" s="232"/>
      <c r="I1" s="232"/>
      <c r="K1" s="2" t="s">
        <v>503</v>
      </c>
      <c r="L1" s="1"/>
    </row>
    <row r="2" spans="1:12" ht="14.25" customHeight="1">
      <c r="A2" s="514" t="s">
        <v>1286</v>
      </c>
      <c r="B2" s="132"/>
      <c r="C2" s="132"/>
      <c r="D2" s="132"/>
      <c r="E2" s="132"/>
      <c r="F2" s="132"/>
      <c r="G2" s="132"/>
      <c r="H2" s="132"/>
      <c r="I2" s="132"/>
      <c r="K2" s="87" t="s">
        <v>504</v>
      </c>
      <c r="L2" s="1"/>
    </row>
    <row r="3" spans="1:12" ht="5.0999999999999996" customHeight="1">
      <c r="A3" s="197"/>
      <c r="B3" s="197"/>
      <c r="C3" s="198"/>
      <c r="D3" s="198"/>
      <c r="E3" s="198"/>
      <c r="F3" s="198"/>
      <c r="G3" s="198"/>
      <c r="H3" s="198"/>
      <c r="I3" s="198"/>
      <c r="K3" s="3"/>
      <c r="L3" s="1"/>
    </row>
    <row r="4" spans="1:12" ht="45" customHeight="1">
      <c r="A4" s="952" t="s">
        <v>936</v>
      </c>
      <c r="B4" s="4" t="s">
        <v>960</v>
      </c>
      <c r="C4" s="69" t="s">
        <v>961</v>
      </c>
      <c r="D4" s="69" t="s">
        <v>962</v>
      </c>
      <c r="E4" s="69" t="s">
        <v>963</v>
      </c>
      <c r="F4" s="69" t="s">
        <v>964</v>
      </c>
      <c r="G4" s="4" t="s">
        <v>965</v>
      </c>
      <c r="H4" s="70" t="s">
        <v>966</v>
      </c>
      <c r="I4" s="69" t="s">
        <v>967</v>
      </c>
    </row>
    <row r="5" spans="1:12" ht="33.75" customHeight="1">
      <c r="A5" s="954"/>
      <c r="B5" s="950" t="s">
        <v>959</v>
      </c>
      <c r="C5" s="951"/>
      <c r="D5" s="951"/>
      <c r="E5" s="951"/>
      <c r="F5" s="951"/>
      <c r="G5" s="951"/>
      <c r="H5" s="951"/>
      <c r="I5" s="920"/>
    </row>
    <row r="6" spans="1:12" s="68" customFormat="1" ht="18" customHeight="1">
      <c r="A6" s="604" t="s">
        <v>1281</v>
      </c>
      <c r="B6" s="586">
        <f t="shared" ref="B6:I6" si="0">B9+B19+B21+B33+B41+B43+B55+B57</f>
        <v>16.937736107530537</v>
      </c>
      <c r="C6" s="586">
        <f t="shared" si="0"/>
        <v>35.848811465180781</v>
      </c>
      <c r="D6" s="586">
        <f t="shared" si="0"/>
        <v>444.75036833765409</v>
      </c>
      <c r="E6" s="586">
        <f t="shared" si="0"/>
        <v>9.4509579733637512</v>
      </c>
      <c r="F6" s="586">
        <f t="shared" si="0"/>
        <v>217.32254481602965</v>
      </c>
      <c r="G6" s="586">
        <f t="shared" si="0"/>
        <v>82.553475884372702</v>
      </c>
      <c r="H6" s="586">
        <f t="shared" si="0"/>
        <v>303.49805822961383</v>
      </c>
      <c r="I6" s="609">
        <f t="shared" si="0"/>
        <v>8.7443067584046865</v>
      </c>
    </row>
    <row r="7" spans="1:12" s="68" customFormat="1" ht="18.75" customHeight="1">
      <c r="A7" s="352" t="s">
        <v>1282</v>
      </c>
      <c r="B7" s="574"/>
      <c r="C7" s="574"/>
      <c r="D7" s="574"/>
      <c r="E7" s="574"/>
      <c r="F7" s="574"/>
      <c r="G7" s="574"/>
      <c r="H7" s="574"/>
      <c r="I7" s="609"/>
    </row>
    <row r="8" spans="1:12" s="68" customFormat="1" ht="15" customHeight="1">
      <c r="A8" s="605" t="s">
        <v>570</v>
      </c>
      <c r="B8" s="233"/>
      <c r="C8" s="233"/>
      <c r="D8" s="233"/>
      <c r="E8" s="233"/>
      <c r="F8" s="233"/>
      <c r="G8" s="233"/>
      <c r="H8" s="233"/>
      <c r="I8" s="234"/>
    </row>
    <row r="9" spans="1:12" s="68" customFormat="1" ht="15" customHeight="1">
      <c r="A9" s="148" t="s">
        <v>571</v>
      </c>
      <c r="B9" s="574">
        <f t="shared" ref="B9:I9" si="1">B12+B14+B17</f>
        <v>5.0522684850903543</v>
      </c>
      <c r="C9" s="574">
        <f t="shared" si="1"/>
        <v>6.5934517384932896</v>
      </c>
      <c r="D9" s="574">
        <f t="shared" si="1"/>
        <v>100.19187924932363</v>
      </c>
      <c r="E9" s="574">
        <f t="shared" si="1"/>
        <v>1.557960194002199</v>
      </c>
      <c r="F9" s="574">
        <f t="shared" si="1"/>
        <v>19.001797246506968</v>
      </c>
      <c r="G9" s="574">
        <f t="shared" si="1"/>
        <v>30.94346860981998</v>
      </c>
      <c r="H9" s="574">
        <f t="shared" si="1"/>
        <v>26.477756258625668</v>
      </c>
      <c r="I9" s="609">
        <f t="shared" si="1"/>
        <v>5.1253557400231449</v>
      </c>
    </row>
    <row r="10" spans="1:12" s="68" customFormat="1" ht="15" customHeight="1">
      <c r="A10" s="352" t="s">
        <v>70</v>
      </c>
      <c r="B10" s="574"/>
      <c r="C10" s="574"/>
      <c r="D10" s="574"/>
      <c r="E10" s="574"/>
      <c r="F10" s="574"/>
      <c r="G10" s="574"/>
      <c r="H10" s="233"/>
      <c r="I10" s="234"/>
    </row>
    <row r="11" spans="1:12" s="68" customFormat="1" ht="15" customHeight="1">
      <c r="A11" s="601" t="s">
        <v>71</v>
      </c>
      <c r="B11" s="233"/>
      <c r="C11" s="233"/>
      <c r="D11" s="233"/>
      <c r="E11" s="233"/>
      <c r="F11" s="233"/>
      <c r="G11" s="233"/>
      <c r="H11" s="233"/>
      <c r="I11" s="234"/>
    </row>
    <row r="12" spans="1:12" s="68" customFormat="1" ht="15" customHeight="1">
      <c r="A12" s="151" t="s">
        <v>1224</v>
      </c>
      <c r="B12" s="233">
        <v>4.5529234986200349</v>
      </c>
      <c r="C12" s="233">
        <v>5.9023280940721889</v>
      </c>
      <c r="D12" s="233">
        <v>96.61336563481288</v>
      </c>
      <c r="E12" s="233">
        <v>1.0081189852558801</v>
      </c>
      <c r="F12" s="233">
        <v>17.401518717908669</v>
      </c>
      <c r="G12" s="233">
        <v>19.468001392385105</v>
      </c>
      <c r="H12" s="233">
        <v>25.232427865729079</v>
      </c>
      <c r="I12" s="234">
        <v>5.0749165907801146</v>
      </c>
    </row>
    <row r="13" spans="1:12" s="68" customFormat="1" ht="15" customHeight="1">
      <c r="A13" s="161" t="s">
        <v>1225</v>
      </c>
      <c r="B13" s="233"/>
      <c r="C13" s="233"/>
      <c r="D13" s="233"/>
      <c r="E13" s="233"/>
      <c r="F13" s="233"/>
      <c r="G13" s="233"/>
      <c r="H13" s="233"/>
      <c r="I13" s="234"/>
    </row>
    <row r="14" spans="1:12" s="68" customFormat="1" ht="15" customHeight="1">
      <c r="A14" s="151" t="s">
        <v>380</v>
      </c>
      <c r="B14" s="233">
        <v>0.42321480699063957</v>
      </c>
      <c r="C14" s="233">
        <v>0.60723403503544038</v>
      </c>
      <c r="D14" s="233">
        <v>1.152089590812198</v>
      </c>
      <c r="E14" s="233">
        <v>0.45413552602182639</v>
      </c>
      <c r="F14" s="233">
        <v>1.2552294117744764</v>
      </c>
      <c r="G14" s="233">
        <v>11.111860907935279</v>
      </c>
      <c r="H14" s="233">
        <v>0.64729814025561594</v>
      </c>
      <c r="I14" s="234">
        <v>1.4985291918030368E-2</v>
      </c>
    </row>
    <row r="15" spans="1:12" s="68" customFormat="1" ht="15" customHeight="1">
      <c r="A15" s="161" t="s">
        <v>381</v>
      </c>
      <c r="B15" s="233"/>
      <c r="C15" s="233"/>
      <c r="D15" s="233"/>
      <c r="E15" s="233"/>
      <c r="F15" s="233"/>
      <c r="G15" s="233"/>
      <c r="H15" s="233"/>
      <c r="I15" s="234"/>
    </row>
    <row r="16" spans="1:12" s="68" customFormat="1" ht="15" customHeight="1">
      <c r="A16" s="599" t="s">
        <v>1277</v>
      </c>
      <c r="B16" s="436"/>
      <c r="C16" s="436"/>
      <c r="D16" s="436"/>
      <c r="E16" s="436"/>
      <c r="F16" s="436"/>
      <c r="G16" s="436"/>
      <c r="H16" s="436"/>
      <c r="I16" s="435"/>
    </row>
    <row r="17" spans="1:9" s="557" customFormat="1" ht="15" customHeight="1">
      <c r="A17" s="600" t="s">
        <v>1256</v>
      </c>
      <c r="B17" s="233">
        <v>7.6130179479679899E-2</v>
      </c>
      <c r="C17" s="233">
        <v>8.3889609385659869E-2</v>
      </c>
      <c r="D17" s="233">
        <v>2.4264240236985546</v>
      </c>
      <c r="E17" s="233">
        <v>9.5705682724492397E-2</v>
      </c>
      <c r="F17" s="233">
        <v>0.34504911682382272</v>
      </c>
      <c r="G17" s="233">
        <v>0.36360630949959483</v>
      </c>
      <c r="H17" s="233">
        <v>0.59803025264097487</v>
      </c>
      <c r="I17" s="234">
        <v>3.5453857324999997E-2</v>
      </c>
    </row>
    <row r="18" spans="1:9" s="68" customFormat="1" ht="15" customHeight="1">
      <c r="A18" s="161" t="s">
        <v>1226</v>
      </c>
      <c r="B18" s="233"/>
      <c r="C18" s="233"/>
      <c r="D18" s="233"/>
      <c r="E18" s="233"/>
      <c r="F18" s="233"/>
      <c r="G18" s="233"/>
      <c r="H18" s="233"/>
      <c r="I18" s="234"/>
    </row>
    <row r="19" spans="1:9" s="68" customFormat="1" ht="15" customHeight="1">
      <c r="A19" s="606" t="s">
        <v>385</v>
      </c>
      <c r="B19" s="610">
        <v>2.0431382998605043</v>
      </c>
      <c r="C19" s="610">
        <v>4.3439209384010136</v>
      </c>
      <c r="D19" s="610">
        <v>119.91955140414544</v>
      </c>
      <c r="E19" s="610">
        <v>1.0725991482144075</v>
      </c>
      <c r="F19" s="610">
        <v>12.798422584837589</v>
      </c>
      <c r="G19" s="610">
        <v>12.890608996086872</v>
      </c>
      <c r="H19" s="610">
        <v>23.191128591551724</v>
      </c>
      <c r="I19" s="575">
        <v>0.47446522580916728</v>
      </c>
    </row>
    <row r="20" spans="1:9" s="68" customFormat="1" ht="15" customHeight="1">
      <c r="A20" s="607" t="s">
        <v>386</v>
      </c>
      <c r="B20" s="610"/>
      <c r="C20" s="610"/>
      <c r="D20" s="610"/>
      <c r="E20" s="610"/>
      <c r="F20" s="610"/>
      <c r="G20" s="610"/>
      <c r="H20" s="610"/>
      <c r="I20" s="575"/>
    </row>
    <row r="21" spans="1:9" s="68" customFormat="1" ht="15" customHeight="1">
      <c r="A21" s="606" t="s">
        <v>1216</v>
      </c>
      <c r="B21" s="610">
        <f>B23+B25+B27+B29+B31</f>
        <v>3.0064209818165587E-3</v>
      </c>
      <c r="C21" s="610">
        <f>C23+C25+C27+C29+C31</f>
        <v>3.5423590067386521</v>
      </c>
      <c r="D21" s="610">
        <f t="shared" ref="D21:I21" si="2">D23+D25+D27+D29+D31</f>
        <v>27.42411816071829</v>
      </c>
      <c r="E21" s="610">
        <f t="shared" si="2"/>
        <v>4.5549927004623098E-2</v>
      </c>
      <c r="F21" s="610">
        <f t="shared" si="2"/>
        <v>74.511028677634116</v>
      </c>
      <c r="G21" s="610">
        <f t="shared" si="2"/>
        <v>0.56339779608116314</v>
      </c>
      <c r="H21" s="610">
        <f t="shared" si="2"/>
        <v>9.4062243918435513</v>
      </c>
      <c r="I21" s="575">
        <f t="shared" si="2"/>
        <v>0.11883749487014519</v>
      </c>
    </row>
    <row r="22" spans="1:9" s="68" customFormat="1" ht="15" customHeight="1">
      <c r="A22" s="352" t="s">
        <v>1216</v>
      </c>
      <c r="B22" s="233"/>
      <c r="C22" s="233"/>
      <c r="D22" s="233"/>
      <c r="E22" s="233"/>
      <c r="F22" s="233"/>
      <c r="G22" s="233"/>
      <c r="H22" s="233"/>
      <c r="I22" s="234"/>
    </row>
    <row r="23" spans="1:9" s="68" customFormat="1" ht="15" customHeight="1">
      <c r="A23" s="597" t="s">
        <v>1287</v>
      </c>
      <c r="B23" s="233">
        <v>0</v>
      </c>
      <c r="C23" s="233">
        <v>0</v>
      </c>
      <c r="D23" s="233">
        <v>0</v>
      </c>
      <c r="E23" s="233">
        <v>0</v>
      </c>
      <c r="F23" s="233">
        <v>0</v>
      </c>
      <c r="G23" s="233">
        <v>0</v>
      </c>
      <c r="H23" s="233">
        <v>0.30224880000000004</v>
      </c>
      <c r="I23" s="234">
        <v>0</v>
      </c>
    </row>
    <row r="24" spans="1:9" s="68" customFormat="1" ht="15" customHeight="1">
      <c r="A24" s="602" t="s">
        <v>1283</v>
      </c>
      <c r="B24" s="233"/>
      <c r="C24" s="233"/>
      <c r="D24" s="233"/>
      <c r="E24" s="233"/>
      <c r="F24" s="233"/>
      <c r="G24" s="233"/>
      <c r="H24" s="233"/>
      <c r="I24" s="234"/>
    </row>
    <row r="25" spans="1:9" s="68" customFormat="1" ht="15" customHeight="1">
      <c r="A25" s="151" t="s">
        <v>387</v>
      </c>
      <c r="B25" s="233">
        <v>2.8627906743377628E-3</v>
      </c>
      <c r="C25" s="233">
        <v>3.5371211688543038</v>
      </c>
      <c r="D25" s="233">
        <v>27.412727631493926</v>
      </c>
      <c r="E25" s="233">
        <v>4.4486181850883703E-2</v>
      </c>
      <c r="F25" s="233">
        <v>74.335886610869579</v>
      </c>
      <c r="G25" s="233">
        <v>0.5527254183941932</v>
      </c>
      <c r="H25" s="233">
        <v>9.1029749333075465</v>
      </c>
      <c r="I25" s="234">
        <v>0.1187297721395361</v>
      </c>
    </row>
    <row r="26" spans="1:9" s="68" customFormat="1" ht="15" customHeight="1">
      <c r="A26" s="161" t="s">
        <v>388</v>
      </c>
      <c r="B26" s="233"/>
      <c r="C26" s="233"/>
      <c r="D26" s="233"/>
      <c r="E26" s="233"/>
      <c r="F26" s="233"/>
      <c r="G26" s="233"/>
      <c r="H26" s="233"/>
      <c r="I26" s="234"/>
    </row>
    <row r="27" spans="1:9" s="68" customFormat="1" ht="15" customHeight="1">
      <c r="A27" s="151" t="s">
        <v>1227</v>
      </c>
      <c r="B27" s="233">
        <v>0</v>
      </c>
      <c r="C27" s="233">
        <v>5.0582999999999999E-3</v>
      </c>
      <c r="D27" s="233">
        <v>7.0816200000000003E-3</v>
      </c>
      <c r="E27" s="233">
        <v>1.0116599999999999E-3</v>
      </c>
      <c r="F27" s="233">
        <v>0.17198219999999997</v>
      </c>
      <c r="G27" s="233">
        <v>7.0816200000000003E-3</v>
      </c>
      <c r="H27" s="233">
        <v>0</v>
      </c>
      <c r="I27" s="234">
        <v>0</v>
      </c>
    </row>
    <row r="28" spans="1:9" s="68" customFormat="1" ht="15" customHeight="1">
      <c r="A28" s="161" t="s">
        <v>1228</v>
      </c>
      <c r="B28" s="233"/>
      <c r="C28" s="233"/>
      <c r="D28" s="233"/>
      <c r="E28" s="233"/>
      <c r="F28" s="233"/>
      <c r="G28" s="233"/>
      <c r="H28" s="233"/>
      <c r="I28" s="234"/>
    </row>
    <row r="29" spans="1:9" s="68" customFormat="1" ht="15" customHeight="1">
      <c r="A29" s="151" t="s">
        <v>1229</v>
      </c>
      <c r="B29" s="233">
        <v>1.4363030747879601E-4</v>
      </c>
      <c r="C29" s="233">
        <v>1.79537884348495E-4</v>
      </c>
      <c r="D29" s="233">
        <v>4.3089092243638796E-3</v>
      </c>
      <c r="E29" s="233">
        <v>5.2085153739398003E-5</v>
      </c>
      <c r="F29" s="233">
        <v>3.1598667645335119E-3</v>
      </c>
      <c r="G29" s="233">
        <v>3.5907576869699002E-3</v>
      </c>
      <c r="H29" s="233">
        <v>1.0006585360061541E-3</v>
      </c>
      <c r="I29" s="234">
        <v>1.0772273060909699E-4</v>
      </c>
    </row>
    <row r="30" spans="1:9" s="68" customFormat="1" ht="15" customHeight="1">
      <c r="A30" s="161" t="s">
        <v>1230</v>
      </c>
      <c r="B30" s="233"/>
      <c r="C30" s="233"/>
      <c r="D30" s="233"/>
      <c r="E30" s="233"/>
      <c r="F30" s="233"/>
      <c r="G30" s="233"/>
      <c r="H30" s="233"/>
      <c r="I30" s="234"/>
    </row>
    <row r="31" spans="1:9" s="68" customFormat="1" ht="15" customHeight="1">
      <c r="A31" s="151" t="s">
        <v>1231</v>
      </c>
      <c r="B31" s="233">
        <v>0</v>
      </c>
      <c r="C31" s="233">
        <v>0</v>
      </c>
      <c r="D31" s="233">
        <v>0</v>
      </c>
      <c r="E31" s="233">
        <v>0</v>
      </c>
      <c r="F31" s="233">
        <v>0</v>
      </c>
      <c r="G31" s="233">
        <v>0</v>
      </c>
      <c r="H31" s="233">
        <v>0</v>
      </c>
      <c r="I31" s="234">
        <v>0</v>
      </c>
    </row>
    <row r="32" spans="1:9" s="68" customFormat="1" ht="15" customHeight="1">
      <c r="A32" s="161" t="s">
        <v>1232</v>
      </c>
      <c r="B32" s="233"/>
      <c r="C32" s="233"/>
      <c r="D32" s="233"/>
      <c r="E32" s="233"/>
      <c r="F32" s="233"/>
      <c r="G32" s="233"/>
      <c r="H32" s="233"/>
      <c r="I32" s="234"/>
    </row>
    <row r="33" spans="1:9" s="68" customFormat="1" ht="15" customHeight="1">
      <c r="A33" s="606" t="s">
        <v>1233</v>
      </c>
      <c r="B33" s="610">
        <f>B35+B37+B39</f>
        <v>3.4353604707726788</v>
      </c>
      <c r="C33" s="610">
        <f t="shared" ref="C33:I33" si="3">C35+C37+C39</f>
        <v>7.4429490702342731</v>
      </c>
      <c r="D33" s="610">
        <f t="shared" si="3"/>
        <v>99.138232737202287</v>
      </c>
      <c r="E33" s="610">
        <f t="shared" si="3"/>
        <v>1.1010977101718507</v>
      </c>
      <c r="F33" s="610">
        <f t="shared" si="3"/>
        <v>49.773583625480121</v>
      </c>
      <c r="G33" s="610">
        <f t="shared" si="3"/>
        <v>18.699924644324167</v>
      </c>
      <c r="H33" s="610">
        <f t="shared" si="3"/>
        <v>59.715546921672697</v>
      </c>
      <c r="I33" s="575">
        <f t="shared" si="3"/>
        <v>0.88739316308662397</v>
      </c>
    </row>
    <row r="34" spans="1:9" s="68" customFormat="1" ht="15" customHeight="1">
      <c r="A34" s="352" t="s">
        <v>1234</v>
      </c>
      <c r="B34" s="233"/>
      <c r="C34" s="233"/>
      <c r="D34" s="233"/>
      <c r="E34" s="233"/>
      <c r="F34" s="233"/>
      <c r="G34" s="233"/>
      <c r="H34" s="233"/>
      <c r="I34" s="234"/>
    </row>
    <row r="35" spans="1:9" s="68" customFormat="1" ht="15" customHeight="1">
      <c r="A35" s="151" t="s">
        <v>129</v>
      </c>
      <c r="B35" s="233">
        <v>0.29738187507471586</v>
      </c>
      <c r="C35" s="233">
        <v>0.79311386587516086</v>
      </c>
      <c r="D35" s="233">
        <v>8.4307743630238079</v>
      </c>
      <c r="E35" s="233">
        <v>9.6956625995914883E-2</v>
      </c>
      <c r="F35" s="233">
        <v>4.8255510548046665</v>
      </c>
      <c r="G35" s="233">
        <v>3.7038220266508417</v>
      </c>
      <c r="H35" s="233">
        <v>6.3169370375864018</v>
      </c>
      <c r="I35" s="234">
        <v>0.11440499351552143</v>
      </c>
    </row>
    <row r="36" spans="1:9" s="68" customFormat="1" ht="15" customHeight="1">
      <c r="A36" s="161" t="s">
        <v>382</v>
      </c>
      <c r="B36" s="233"/>
      <c r="C36" s="233"/>
      <c r="D36" s="233"/>
      <c r="E36" s="233"/>
      <c r="F36" s="233"/>
      <c r="G36" s="233"/>
      <c r="H36" s="233"/>
      <c r="I36" s="234"/>
    </row>
    <row r="37" spans="1:9" s="68" customFormat="1" ht="15" customHeight="1">
      <c r="A37" s="151" t="s">
        <v>130</v>
      </c>
      <c r="B37" s="11">
        <v>2.6631385554777598</v>
      </c>
      <c r="C37" s="11">
        <v>5.637200617453944</v>
      </c>
      <c r="D37" s="11">
        <v>77.324974493458711</v>
      </c>
      <c r="E37" s="11">
        <v>0.83393972720972986</v>
      </c>
      <c r="F37" s="11">
        <v>33.935977914732199</v>
      </c>
      <c r="G37" s="11">
        <v>12.052112913017492</v>
      </c>
      <c r="H37" s="11">
        <v>43.675527724507674</v>
      </c>
      <c r="I37" s="236">
        <v>0.60236503692559995</v>
      </c>
    </row>
    <row r="38" spans="1:9" s="68" customFormat="1" ht="15" customHeight="1">
      <c r="A38" s="161" t="s">
        <v>383</v>
      </c>
      <c r="B38" s="233"/>
      <c r="C38" s="233"/>
      <c r="D38" s="233"/>
      <c r="E38" s="233"/>
      <c r="F38" s="233"/>
      <c r="G38" s="233"/>
      <c r="H38" s="233"/>
      <c r="I38" s="234"/>
    </row>
    <row r="39" spans="1:9" s="68" customFormat="1" ht="15" customHeight="1">
      <c r="A39" s="151" t="s">
        <v>131</v>
      </c>
      <c r="B39" s="11">
        <v>0.47484004022020332</v>
      </c>
      <c r="C39" s="11">
        <v>1.0126345869051681</v>
      </c>
      <c r="D39" s="11">
        <v>13.382483880719771</v>
      </c>
      <c r="E39" s="11">
        <v>0.17020135696620578</v>
      </c>
      <c r="F39" s="11">
        <v>11.012054655943251</v>
      </c>
      <c r="G39" s="11">
        <v>2.943989704655833</v>
      </c>
      <c r="H39" s="11">
        <v>9.7230821595786274</v>
      </c>
      <c r="I39" s="236">
        <v>0.17062313264550255</v>
      </c>
    </row>
    <row r="40" spans="1:9" s="68" customFormat="1" ht="15" customHeight="1">
      <c r="A40" s="161" t="s">
        <v>384</v>
      </c>
      <c r="B40" s="574"/>
      <c r="C40" s="574"/>
      <c r="D40" s="574"/>
      <c r="E40" s="574"/>
      <c r="F40" s="574"/>
      <c r="G40" s="574"/>
      <c r="H40" s="574"/>
      <c r="I40" s="609"/>
    </row>
    <row r="41" spans="1:9" s="68" customFormat="1" ht="15" customHeight="1">
      <c r="A41" s="606" t="s">
        <v>1235</v>
      </c>
      <c r="B41" s="574">
        <v>0.26033171300000002</v>
      </c>
      <c r="C41" s="574">
        <v>1.7475564460000004</v>
      </c>
      <c r="D41" s="574">
        <v>2.0977277515999999</v>
      </c>
      <c r="E41" s="574">
        <v>0.20349509900000001</v>
      </c>
      <c r="F41" s="574">
        <v>0.59187862800000002</v>
      </c>
      <c r="G41" s="574">
        <v>1.1504508515999998</v>
      </c>
      <c r="H41" s="574">
        <v>3.7368379360000001</v>
      </c>
      <c r="I41" s="236">
        <v>0.25085894400000003</v>
      </c>
    </row>
    <row r="42" spans="1:9" s="68" customFormat="1" ht="15" customHeight="1">
      <c r="A42" s="352" t="s">
        <v>1270</v>
      </c>
      <c r="B42" s="11"/>
      <c r="C42" s="11"/>
      <c r="D42" s="11"/>
      <c r="E42" s="11"/>
      <c r="F42" s="11"/>
      <c r="G42" s="11"/>
      <c r="H42" s="11"/>
      <c r="I42" s="236"/>
    </row>
    <row r="43" spans="1:9" s="68" customFormat="1" ht="15" customHeight="1">
      <c r="A43" s="606" t="s">
        <v>590</v>
      </c>
      <c r="B43" s="574">
        <f>B45+B47+B49+B51+B53</f>
        <v>5.9883765130758526</v>
      </c>
      <c r="C43" s="574">
        <f t="shared" ref="C43:I43" si="4">C45+C47+C49+C51+C53</f>
        <v>12.043447732112037</v>
      </c>
      <c r="D43" s="574">
        <f t="shared" si="4"/>
        <v>90.274576452869724</v>
      </c>
      <c r="E43" s="574">
        <f t="shared" si="4"/>
        <v>4.9131712405372117</v>
      </c>
      <c r="F43" s="574">
        <f t="shared" si="4"/>
        <v>54.704810629646381</v>
      </c>
      <c r="G43" s="574">
        <f t="shared" si="4"/>
        <v>18.123632729010229</v>
      </c>
      <c r="H43" s="574">
        <f t="shared" si="4"/>
        <v>176.62709039601492</v>
      </c>
      <c r="I43" s="609">
        <f t="shared" si="4"/>
        <v>1.4580246193139961</v>
      </c>
    </row>
    <row r="44" spans="1:9" s="68" customFormat="1" ht="15" customHeight="1">
      <c r="A44" s="352" t="s">
        <v>578</v>
      </c>
      <c r="B44" s="233"/>
      <c r="C44" s="233"/>
      <c r="D44" s="233"/>
      <c r="E44" s="233"/>
      <c r="F44" s="233"/>
      <c r="G44" s="233"/>
      <c r="H44" s="233"/>
      <c r="I44" s="234"/>
    </row>
    <row r="45" spans="1:9" s="68" customFormat="1" ht="15" customHeight="1">
      <c r="A45" s="151" t="s">
        <v>1237</v>
      </c>
      <c r="B45" s="11">
        <v>0.83367344971999979</v>
      </c>
      <c r="C45" s="11">
        <v>0.97186377515999978</v>
      </c>
      <c r="D45" s="11">
        <v>4.91730928516</v>
      </c>
      <c r="E45" s="11">
        <v>0.44840358015999993</v>
      </c>
      <c r="F45" s="11">
        <v>2.1300986475999997E-2</v>
      </c>
      <c r="G45" s="11">
        <v>3.2838290363199998</v>
      </c>
      <c r="H45" s="11">
        <v>9.3270468971999989</v>
      </c>
      <c r="I45" s="236">
        <v>0.38826899420399996</v>
      </c>
    </row>
    <row r="46" spans="1:9" s="68" customFormat="1" ht="15" customHeight="1">
      <c r="A46" s="161" t="s">
        <v>1238</v>
      </c>
      <c r="B46" s="11"/>
      <c r="C46" s="11"/>
      <c r="D46" s="11"/>
      <c r="E46" s="11"/>
      <c r="F46" s="11"/>
      <c r="G46" s="11"/>
      <c r="H46" s="11"/>
      <c r="I46" s="236"/>
    </row>
    <row r="47" spans="1:9" s="68" customFormat="1" ht="15" customHeight="1">
      <c r="A47" s="151" t="s">
        <v>1239</v>
      </c>
      <c r="B47" s="11">
        <v>0</v>
      </c>
      <c r="C47" s="11">
        <v>0</v>
      </c>
      <c r="D47" s="11">
        <v>0</v>
      </c>
      <c r="E47" s="11">
        <v>0.23418359999999999</v>
      </c>
      <c r="F47" s="11">
        <v>0</v>
      </c>
      <c r="G47" s="11">
        <v>0</v>
      </c>
      <c r="H47" s="11">
        <v>0</v>
      </c>
      <c r="I47" s="236">
        <v>0</v>
      </c>
    </row>
    <row r="48" spans="1:9" s="68" customFormat="1" ht="15" customHeight="1">
      <c r="A48" s="161" t="s">
        <v>47</v>
      </c>
      <c r="B48" s="233"/>
      <c r="C48" s="233"/>
      <c r="D48" s="233"/>
      <c r="E48" s="233"/>
      <c r="F48" s="233"/>
      <c r="G48" s="233"/>
      <c r="H48" s="233"/>
      <c r="I48" s="234"/>
    </row>
    <row r="49" spans="1:9" s="68" customFormat="1" ht="15" customHeight="1">
      <c r="A49" s="151" t="s">
        <v>1240</v>
      </c>
      <c r="B49" s="11">
        <v>5.1380017968000002</v>
      </c>
      <c r="C49" s="11">
        <v>10.142493400899999</v>
      </c>
      <c r="D49" s="11">
        <v>64.984243140999993</v>
      </c>
      <c r="E49" s="11">
        <v>3.8708276636666668</v>
      </c>
      <c r="F49" s="11">
        <v>19.517001870800001</v>
      </c>
      <c r="G49" s="11">
        <v>13.097368024000001</v>
      </c>
      <c r="H49" s="11">
        <v>157.94698017866668</v>
      </c>
      <c r="I49" s="236">
        <v>1.0688575008380998</v>
      </c>
    </row>
    <row r="50" spans="1:9" s="68" customFormat="1" ht="15" customHeight="1">
      <c r="A50" s="161" t="s">
        <v>1241</v>
      </c>
      <c r="B50" s="11"/>
      <c r="C50" s="11"/>
      <c r="D50" s="11"/>
      <c r="E50" s="11"/>
      <c r="F50" s="11"/>
      <c r="G50" s="11"/>
      <c r="H50" s="11"/>
      <c r="I50" s="236"/>
    </row>
    <row r="51" spans="1:9" s="68" customFormat="1" ht="15" customHeight="1">
      <c r="A51" s="151" t="s">
        <v>1242</v>
      </c>
      <c r="B51" s="11">
        <v>8.3167349999999996E-4</v>
      </c>
      <c r="C51" s="11">
        <v>0.74299793251749779</v>
      </c>
      <c r="D51" s="11">
        <v>17.187741474113412</v>
      </c>
      <c r="E51" s="11">
        <v>0.17425807419790579</v>
      </c>
      <c r="F51" s="11">
        <v>29.702494151177735</v>
      </c>
      <c r="G51" s="11">
        <v>1.3006641860939068</v>
      </c>
      <c r="H51" s="11">
        <v>1.2675100331865064E-3</v>
      </c>
      <c r="I51" s="236">
        <v>2.1510242879999998E-4</v>
      </c>
    </row>
    <row r="52" spans="1:9" s="68" customFormat="1" ht="15" customHeight="1">
      <c r="A52" s="161" t="s">
        <v>315</v>
      </c>
      <c r="B52" s="11"/>
      <c r="C52" s="11"/>
      <c r="D52" s="11"/>
      <c r="E52" s="11"/>
      <c r="F52" s="11"/>
      <c r="G52" s="11"/>
      <c r="H52" s="11"/>
      <c r="I52" s="236"/>
    </row>
    <row r="53" spans="1:9" s="68" customFormat="1" ht="15" customHeight="1">
      <c r="A53" s="597" t="s">
        <v>1279</v>
      </c>
      <c r="B53" s="11">
        <v>1.5869593055852897E-2</v>
      </c>
      <c r="C53" s="11">
        <v>0.1860926235345404</v>
      </c>
      <c r="D53" s="11">
        <v>3.1852825525963198</v>
      </c>
      <c r="E53" s="11">
        <v>0.18549832251263998</v>
      </c>
      <c r="F53" s="11">
        <v>5.4640136211926391</v>
      </c>
      <c r="G53" s="11">
        <v>0.44177148259631993</v>
      </c>
      <c r="H53" s="11">
        <v>9.351795810115048</v>
      </c>
      <c r="I53" s="236">
        <v>6.8302184309615996E-4</v>
      </c>
    </row>
    <row r="54" spans="1:9" s="68" customFormat="1" ht="15" customHeight="1">
      <c r="A54" s="161" t="s">
        <v>1278</v>
      </c>
      <c r="B54" s="11"/>
      <c r="C54" s="11"/>
      <c r="D54" s="11"/>
      <c r="E54" s="11"/>
      <c r="F54" s="11"/>
      <c r="G54" s="11"/>
      <c r="H54" s="11"/>
      <c r="I54" s="236"/>
    </row>
    <row r="55" spans="1:9" s="68" customFormat="1" ht="15" customHeight="1">
      <c r="A55" s="606" t="s">
        <v>393</v>
      </c>
      <c r="B55" s="574">
        <v>6.6221005847354531E-5</v>
      </c>
      <c r="C55" s="574">
        <v>8.2776257309193156E-4</v>
      </c>
      <c r="D55" s="574">
        <v>5.7943380116435208E-3</v>
      </c>
      <c r="E55" s="574">
        <v>9.1053883040112474E-3</v>
      </c>
      <c r="F55" s="574">
        <v>7.5533334794638748E-4</v>
      </c>
      <c r="G55" s="574">
        <v>5.3804567250975547E-4</v>
      </c>
      <c r="H55" s="574">
        <v>1.1381735380014059E-3</v>
      </c>
      <c r="I55" s="609">
        <v>1.4485845029108802E-3</v>
      </c>
    </row>
    <row r="56" spans="1:9" s="68" customFormat="1" ht="15" customHeight="1">
      <c r="A56" s="336" t="s">
        <v>50</v>
      </c>
      <c r="B56" s="11"/>
      <c r="C56" s="11"/>
      <c r="D56" s="11"/>
      <c r="E56" s="11"/>
      <c r="F56" s="11"/>
      <c r="G56" s="11"/>
      <c r="H56" s="11"/>
      <c r="I56" s="236"/>
    </row>
    <row r="57" spans="1:9" s="557" customFormat="1" ht="15" customHeight="1">
      <c r="A57" s="606" t="s">
        <v>391</v>
      </c>
      <c r="B57" s="574">
        <f>B61+B63+B65+B67</f>
        <v>0.15518798374348153</v>
      </c>
      <c r="C57" s="574">
        <f>C61+C63+C65+C67</f>
        <v>0.13429877062841961</v>
      </c>
      <c r="D57" s="574">
        <f t="shared" ref="D57:I57" si="5">D61+D63+D65+D67</f>
        <v>5.6984882437830402</v>
      </c>
      <c r="E57" s="574">
        <f t="shared" si="5"/>
        <v>0.54797926612944814</v>
      </c>
      <c r="F57" s="574">
        <f t="shared" si="5"/>
        <v>5.9402680905765477</v>
      </c>
      <c r="G57" s="574">
        <f t="shared" si="5"/>
        <v>0.18145421177777393</v>
      </c>
      <c r="H57" s="574">
        <f t="shared" si="5"/>
        <v>4.3423355603673084</v>
      </c>
      <c r="I57" s="609">
        <f t="shared" si="5"/>
        <v>0.42792298679869761</v>
      </c>
    </row>
    <row r="58" spans="1:9" s="557" customFormat="1" ht="15" customHeight="1">
      <c r="A58" s="336" t="s">
        <v>392</v>
      </c>
      <c r="B58" s="11"/>
      <c r="C58" s="11"/>
      <c r="D58" s="11"/>
      <c r="E58" s="11"/>
      <c r="F58" s="11"/>
      <c r="G58" s="11"/>
      <c r="H58" s="11"/>
      <c r="I58" s="236"/>
    </row>
    <row r="59" spans="1:9" s="557" customFormat="1" ht="15" customHeight="1">
      <c r="A59" s="153" t="s">
        <v>881</v>
      </c>
      <c r="B59" s="574"/>
      <c r="C59" s="574"/>
      <c r="D59" s="574"/>
      <c r="E59" s="574"/>
      <c r="F59" s="574"/>
      <c r="G59" s="574"/>
      <c r="H59" s="574"/>
      <c r="I59" s="609"/>
    </row>
    <row r="60" spans="1:9" s="557" customFormat="1" ht="15" customHeight="1">
      <c r="A60" s="165" t="s">
        <v>882</v>
      </c>
      <c r="B60" s="11"/>
      <c r="C60" s="11"/>
      <c r="D60" s="11"/>
      <c r="E60" s="11"/>
      <c r="F60" s="11"/>
      <c r="G60" s="11"/>
      <c r="H60" s="11"/>
      <c r="I60" s="236"/>
    </row>
    <row r="61" spans="1:9" s="557" customFormat="1" ht="15" customHeight="1">
      <c r="A61" s="154" t="s">
        <v>1247</v>
      </c>
      <c r="B61" s="11">
        <v>0</v>
      </c>
      <c r="C61" s="11">
        <v>0</v>
      </c>
      <c r="D61" s="11">
        <v>0</v>
      </c>
      <c r="E61" s="11">
        <v>0</v>
      </c>
      <c r="F61" s="11">
        <v>0</v>
      </c>
      <c r="G61" s="11">
        <v>0</v>
      </c>
      <c r="H61" s="11">
        <v>0</v>
      </c>
      <c r="I61" s="236">
        <v>0</v>
      </c>
    </row>
    <row r="62" spans="1:9" s="557" customFormat="1" ht="15" customHeight="1">
      <c r="A62" s="166" t="s">
        <v>1276</v>
      </c>
      <c r="B62" s="11"/>
      <c r="C62" s="11"/>
      <c r="D62" s="11"/>
      <c r="E62" s="11"/>
      <c r="F62" s="11"/>
      <c r="G62" s="11"/>
      <c r="H62" s="11"/>
      <c r="I62" s="236"/>
    </row>
    <row r="63" spans="1:9" s="557" customFormat="1" ht="15" customHeight="1">
      <c r="A63" s="154" t="s">
        <v>1248</v>
      </c>
      <c r="B63" s="11">
        <v>0</v>
      </c>
      <c r="C63" s="11">
        <v>0</v>
      </c>
      <c r="D63" s="11">
        <v>0</v>
      </c>
      <c r="E63" s="11">
        <v>0</v>
      </c>
      <c r="F63" s="11">
        <v>0</v>
      </c>
      <c r="G63" s="11">
        <v>0</v>
      </c>
      <c r="H63" s="11">
        <v>0</v>
      </c>
      <c r="I63" s="236">
        <v>0</v>
      </c>
    </row>
    <row r="64" spans="1:9" s="557" customFormat="1" ht="15" customHeight="1">
      <c r="A64" s="166" t="s">
        <v>588</v>
      </c>
      <c r="B64" s="11"/>
      <c r="C64" s="11"/>
      <c r="D64" s="11"/>
      <c r="E64" s="11"/>
      <c r="F64" s="11"/>
      <c r="G64" s="11"/>
      <c r="H64" s="11"/>
      <c r="I64" s="236"/>
    </row>
    <row r="65" spans="1:9" s="557" customFormat="1" ht="15" customHeight="1">
      <c r="A65" s="154" t="s">
        <v>1249</v>
      </c>
      <c r="B65" s="11">
        <v>0.15518798374348153</v>
      </c>
      <c r="C65" s="11">
        <v>0.13429877062841961</v>
      </c>
      <c r="D65" s="11">
        <v>5.6984882437830402</v>
      </c>
      <c r="E65" s="11">
        <v>0.54797926612944814</v>
      </c>
      <c r="F65" s="11">
        <v>5.9402680905765477</v>
      </c>
      <c r="G65" s="11">
        <v>0.18145421177777393</v>
      </c>
      <c r="H65" s="11">
        <v>4.3423355603673084</v>
      </c>
      <c r="I65" s="236">
        <v>0.42792298679869761</v>
      </c>
    </row>
    <row r="66" spans="1:9" s="557" customFormat="1" ht="15" customHeight="1">
      <c r="A66" s="166" t="s">
        <v>1250</v>
      </c>
      <c r="B66" s="11"/>
      <c r="C66" s="11"/>
      <c r="D66" s="11"/>
      <c r="E66" s="11"/>
      <c r="F66" s="11"/>
      <c r="G66" s="11"/>
      <c r="H66" s="11"/>
      <c r="I66" s="236"/>
    </row>
    <row r="67" spans="1:9" ht="14.25" customHeight="1">
      <c r="A67" s="598" t="s">
        <v>1280</v>
      </c>
      <c r="B67" s="11">
        <v>0</v>
      </c>
      <c r="C67" s="11">
        <v>0</v>
      </c>
      <c r="D67" s="11">
        <v>0</v>
      </c>
      <c r="E67" s="11">
        <v>0</v>
      </c>
      <c r="F67" s="11">
        <v>0</v>
      </c>
      <c r="G67" s="11">
        <v>0</v>
      </c>
      <c r="H67" s="11">
        <v>0</v>
      </c>
      <c r="I67" s="236">
        <v>0</v>
      </c>
    </row>
    <row r="68" spans="1:9" ht="13.2">
      <c r="A68" s="603" t="s">
        <v>1260</v>
      </c>
      <c r="B68" s="11"/>
      <c r="C68" s="11"/>
      <c r="D68" s="11"/>
      <c r="E68" s="11"/>
      <c r="F68" s="11"/>
      <c r="G68" s="11"/>
      <c r="H68" s="11"/>
      <c r="I68" s="236"/>
    </row>
    <row r="69" spans="1:9" ht="14.25" customHeight="1">
      <c r="A69" s="558"/>
    </row>
    <row r="70" spans="1:9" ht="42.75" customHeight="1">
      <c r="A70" s="976" t="s">
        <v>1285</v>
      </c>
      <c r="B70" s="976"/>
      <c r="C70" s="976"/>
      <c r="D70" s="976"/>
      <c r="E70" s="976"/>
      <c r="F70" s="976"/>
      <c r="G70" s="976"/>
      <c r="H70" s="976"/>
      <c r="I70" s="976"/>
    </row>
    <row r="71" spans="1:9" ht="24" customHeight="1">
      <c r="A71" s="976" t="s">
        <v>1253</v>
      </c>
      <c r="B71" s="976"/>
      <c r="C71" s="976"/>
      <c r="D71" s="976"/>
      <c r="E71" s="976"/>
      <c r="F71" s="976"/>
      <c r="G71" s="976"/>
      <c r="H71" s="976"/>
      <c r="I71" s="976"/>
    </row>
    <row r="72" spans="1:9" ht="28.5" customHeight="1">
      <c r="A72" s="919" t="s">
        <v>1284</v>
      </c>
      <c r="B72" s="919"/>
      <c r="C72" s="919"/>
      <c r="D72" s="919"/>
      <c r="E72" s="919"/>
      <c r="F72" s="919"/>
      <c r="G72" s="919"/>
      <c r="H72" s="919"/>
      <c r="I72" s="919"/>
    </row>
    <row r="73" spans="1:9" ht="24" customHeight="1">
      <c r="A73" s="919" t="s">
        <v>1254</v>
      </c>
      <c r="B73" s="919"/>
      <c r="C73" s="919"/>
      <c r="D73" s="919"/>
      <c r="E73" s="919"/>
      <c r="F73" s="919"/>
      <c r="G73" s="919"/>
      <c r="H73" s="919"/>
      <c r="I73" s="919"/>
    </row>
  </sheetData>
  <customSheetViews>
    <customSheetView guid="{17A61E15-CB34-4E45-B54C-4890B27A542F}" showGridLines="0">
      <pane ySplit="5" topLeftCell="A6" activePane="bottomLeft" state="frozen"/>
      <selection pane="bottomLeft" activeCell="K1" sqref="K1"/>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6">
    <mergeCell ref="A70:I70"/>
    <mergeCell ref="A72:I72"/>
    <mergeCell ref="A71:I71"/>
    <mergeCell ref="A73:I73"/>
    <mergeCell ref="A4:A5"/>
    <mergeCell ref="B5:I5"/>
  </mergeCells>
  <phoneticPr fontId="6"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60" fitToHeight="0" orientation="portrait" r:id="rId2"/>
  <headerFooter alignWithMargins="0"/>
  <colBreaks count="1" manualBreakCount="1">
    <brk id="9"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5"/>
  <sheetViews>
    <sheetView showGridLines="0" zoomScaleNormal="100" workbookViewId="0"/>
  </sheetViews>
  <sheetFormatPr defaultColWidth="9.109375" defaultRowHeight="11.4"/>
  <cols>
    <col min="1" max="1" width="30.44140625" style="35" customWidth="1"/>
    <col min="2" max="8" width="11.88671875" style="35" customWidth="1"/>
    <col min="9" max="10" width="9.109375" style="35"/>
    <col min="11" max="11" width="9.44140625" style="35" bestFit="1" customWidth="1"/>
    <col min="12" max="16384" width="9.109375" style="35"/>
  </cols>
  <sheetData>
    <row r="1" spans="1:12" ht="14.25" customHeight="1">
      <c r="A1" s="232" t="s">
        <v>1542</v>
      </c>
      <c r="B1" s="232"/>
      <c r="C1" s="232"/>
      <c r="D1" s="232"/>
      <c r="E1" s="232"/>
      <c r="F1" s="232"/>
      <c r="G1" s="232"/>
      <c r="H1" s="232"/>
      <c r="J1" s="2" t="s">
        <v>503</v>
      </c>
      <c r="K1" s="1"/>
    </row>
    <row r="2" spans="1:12" s="84" customFormat="1" ht="14.25" customHeight="1">
      <c r="A2" s="141" t="s">
        <v>1464</v>
      </c>
      <c r="B2" s="221"/>
      <c r="C2" s="221"/>
      <c r="D2" s="221"/>
      <c r="E2" s="221"/>
      <c r="F2" s="221"/>
      <c r="G2" s="221"/>
      <c r="H2" s="221"/>
      <c r="J2" s="87" t="s">
        <v>504</v>
      </c>
      <c r="K2" s="83"/>
    </row>
    <row r="3" spans="1:12" ht="5.0999999999999996" customHeight="1">
      <c r="A3" s="197"/>
      <c r="B3" s="198"/>
      <c r="C3" s="198"/>
      <c r="D3" s="198"/>
      <c r="E3" s="198"/>
      <c r="F3" s="198"/>
      <c r="G3" s="198"/>
      <c r="H3" s="198"/>
      <c r="J3" s="3"/>
      <c r="K3" s="1"/>
    </row>
    <row r="4" spans="1:12" ht="36.75" customHeight="1">
      <c r="A4" s="952" t="s">
        <v>936</v>
      </c>
      <c r="B4" s="796">
        <v>2000</v>
      </c>
      <c r="C4" s="797">
        <v>2005</v>
      </c>
      <c r="D4" s="797">
        <v>2010</v>
      </c>
      <c r="E4" s="797">
        <v>2015</v>
      </c>
      <c r="F4" s="347">
        <v>2018</v>
      </c>
      <c r="G4" s="982">
        <v>2019</v>
      </c>
      <c r="H4" s="983"/>
      <c r="K4" s="556"/>
      <c r="L4" s="224"/>
    </row>
    <row r="5" spans="1:12" ht="37.5" customHeight="1">
      <c r="A5" s="954"/>
      <c r="B5" s="982" t="s">
        <v>1529</v>
      </c>
      <c r="C5" s="983"/>
      <c r="D5" s="983"/>
      <c r="E5" s="983"/>
      <c r="F5" s="983"/>
      <c r="G5" s="984"/>
      <c r="H5" s="612" t="s">
        <v>1214</v>
      </c>
      <c r="K5" s="556"/>
    </row>
    <row r="6" spans="1:12" s="146" customFormat="1" ht="14.25" customHeight="1">
      <c r="A6" s="94" t="s">
        <v>780</v>
      </c>
      <c r="B6" s="799">
        <v>14106</v>
      </c>
      <c r="C6" s="799">
        <v>16816</v>
      </c>
      <c r="D6" s="799">
        <v>23037</v>
      </c>
      <c r="E6" s="800">
        <v>27409</v>
      </c>
      <c r="F6" s="800">
        <v>30801</v>
      </c>
      <c r="G6" s="800">
        <f>31989313/1000</f>
        <v>31989.312999999998</v>
      </c>
      <c r="H6" s="801">
        <f>G6*100/F6</f>
        <v>103.85803383007044</v>
      </c>
      <c r="K6" s="890"/>
    </row>
    <row r="7" spans="1:12" ht="14.25" customHeight="1">
      <c r="A7" s="162" t="s">
        <v>399</v>
      </c>
      <c r="B7" s="802"/>
      <c r="C7" s="802"/>
      <c r="D7" s="802"/>
      <c r="E7" s="802"/>
      <c r="F7" s="804"/>
      <c r="G7" s="803"/>
      <c r="H7" s="805"/>
      <c r="K7" s="540"/>
    </row>
    <row r="8" spans="1:12" ht="14.25" customHeight="1">
      <c r="A8" s="138" t="s">
        <v>110</v>
      </c>
      <c r="B8" s="766"/>
      <c r="C8" s="766"/>
      <c r="D8" s="766"/>
      <c r="E8" s="766"/>
      <c r="F8" s="804"/>
      <c r="G8" s="804"/>
      <c r="H8" s="805"/>
      <c r="K8" s="540"/>
    </row>
    <row r="9" spans="1:12" ht="14.25" customHeight="1">
      <c r="A9" s="160" t="s">
        <v>518</v>
      </c>
      <c r="B9" s="766"/>
      <c r="C9" s="766"/>
      <c r="D9" s="766"/>
      <c r="E9" s="766"/>
      <c r="F9" s="804"/>
      <c r="G9" s="804"/>
      <c r="H9" s="805"/>
      <c r="K9" s="540"/>
    </row>
    <row r="10" spans="1:12" ht="14.25" customHeight="1">
      <c r="A10" s="151" t="s">
        <v>111</v>
      </c>
      <c r="B10" s="806">
        <v>9991</v>
      </c>
      <c r="C10" s="806">
        <v>12339</v>
      </c>
      <c r="D10" s="806">
        <v>17240</v>
      </c>
      <c r="E10" s="807">
        <v>20723</v>
      </c>
      <c r="F10" s="807">
        <v>23429</v>
      </c>
      <c r="G10" s="808">
        <f>24360166/1000</f>
        <v>24360.166000000001</v>
      </c>
      <c r="H10" s="809">
        <f t="shared" ref="H10:H20" si="0">G10*100/F10</f>
        <v>103.97441632165265</v>
      </c>
      <c r="K10" s="540"/>
    </row>
    <row r="11" spans="1:12" ht="14.25" customHeight="1">
      <c r="A11" s="161" t="s">
        <v>112</v>
      </c>
      <c r="B11" s="766"/>
      <c r="C11" s="766"/>
      <c r="D11" s="766"/>
      <c r="E11" s="766"/>
      <c r="F11" s="804"/>
      <c r="G11" s="804"/>
      <c r="H11" s="809"/>
      <c r="K11" s="540"/>
    </row>
    <row r="12" spans="1:12" ht="14.25" customHeight="1">
      <c r="A12" s="151" t="s">
        <v>113</v>
      </c>
      <c r="B12" s="806">
        <v>82</v>
      </c>
      <c r="C12" s="806">
        <v>80</v>
      </c>
      <c r="D12" s="806">
        <v>97</v>
      </c>
      <c r="E12" s="807">
        <v>110</v>
      </c>
      <c r="F12" s="807">
        <v>119</v>
      </c>
      <c r="G12" s="808">
        <f>122604/1000</f>
        <v>122.604</v>
      </c>
      <c r="H12" s="809">
        <f t="shared" si="0"/>
        <v>103.02857142857142</v>
      </c>
      <c r="K12" s="540"/>
    </row>
    <row r="13" spans="1:12" ht="14.25" customHeight="1">
      <c r="A13" s="161" t="s">
        <v>114</v>
      </c>
      <c r="B13" s="766"/>
      <c r="C13" s="766"/>
      <c r="D13" s="766"/>
      <c r="E13" s="766"/>
      <c r="F13" s="804"/>
      <c r="G13" s="804"/>
      <c r="H13" s="809"/>
      <c r="K13" s="540"/>
    </row>
    <row r="14" spans="1:12" ht="14.25" customHeight="1">
      <c r="A14" s="163" t="s">
        <v>1471</v>
      </c>
      <c r="B14" s="689">
        <v>1498</v>
      </c>
      <c r="C14" s="689">
        <v>2178</v>
      </c>
      <c r="D14" s="689">
        <v>2767</v>
      </c>
      <c r="E14" s="689">
        <v>3098</v>
      </c>
      <c r="F14" s="749">
        <v>3338</v>
      </c>
      <c r="G14" s="804">
        <v>3436</v>
      </c>
      <c r="H14" s="809">
        <f t="shared" si="0"/>
        <v>102.93588975434392</v>
      </c>
      <c r="K14" s="540"/>
    </row>
    <row r="15" spans="1:12" ht="14.25" customHeight="1">
      <c r="A15" s="161" t="s">
        <v>1463</v>
      </c>
      <c r="B15" s="766"/>
      <c r="C15" s="766"/>
      <c r="D15" s="766"/>
      <c r="E15" s="766"/>
      <c r="F15" s="804"/>
      <c r="G15" s="804"/>
      <c r="H15" s="809"/>
      <c r="K15" s="540"/>
    </row>
    <row r="16" spans="1:12" ht="14.25" customHeight="1">
      <c r="A16" s="151" t="s">
        <v>1467</v>
      </c>
      <c r="B16" s="689">
        <v>803</v>
      </c>
      <c r="C16" s="689">
        <v>754</v>
      </c>
      <c r="D16" s="689">
        <v>1013</v>
      </c>
      <c r="E16" s="689">
        <v>1272</v>
      </c>
      <c r="F16" s="749">
        <v>1503</v>
      </c>
      <c r="G16" s="804">
        <f>1587031/1000</f>
        <v>1587.0309999999999</v>
      </c>
      <c r="H16" s="809">
        <f t="shared" si="0"/>
        <v>105.59088489687292</v>
      </c>
      <c r="K16" s="540"/>
    </row>
    <row r="17" spans="1:11" ht="14.25" customHeight="1">
      <c r="A17" s="161" t="s">
        <v>1468</v>
      </c>
      <c r="B17" s="766"/>
      <c r="C17" s="766"/>
      <c r="D17" s="766"/>
      <c r="E17" s="766"/>
      <c r="F17" s="804"/>
      <c r="G17" s="804"/>
      <c r="H17" s="809"/>
      <c r="K17" s="540"/>
    </row>
    <row r="18" spans="1:11" ht="14.25" customHeight="1">
      <c r="A18" s="163" t="s">
        <v>1470</v>
      </c>
      <c r="B18" s="733" t="s">
        <v>558</v>
      </c>
      <c r="C18" s="766">
        <v>128</v>
      </c>
      <c r="D18" s="766">
        <v>216</v>
      </c>
      <c r="E18" s="766">
        <v>331</v>
      </c>
      <c r="F18" s="804">
        <v>421</v>
      </c>
      <c r="G18" s="804">
        <v>448</v>
      </c>
      <c r="H18" s="809">
        <f>G18*100/F18</f>
        <v>106.41330166270784</v>
      </c>
      <c r="K18" s="540"/>
    </row>
    <row r="19" spans="1:11" ht="14.25" customHeight="1">
      <c r="A19" s="161" t="s">
        <v>1469</v>
      </c>
      <c r="B19" s="766"/>
      <c r="C19" s="766"/>
      <c r="D19" s="766"/>
      <c r="E19" s="766"/>
      <c r="F19" s="804"/>
      <c r="G19" s="804"/>
      <c r="H19" s="809"/>
      <c r="K19" s="540"/>
    </row>
    <row r="20" spans="1:11" ht="14.25" customHeight="1">
      <c r="A20" s="151" t="s">
        <v>115</v>
      </c>
      <c r="B20" s="733" t="s">
        <v>558</v>
      </c>
      <c r="C20" s="689">
        <v>1242</v>
      </c>
      <c r="D20" s="689">
        <v>1565</v>
      </c>
      <c r="E20" s="689">
        <v>1702</v>
      </c>
      <c r="F20" s="749">
        <v>1784</v>
      </c>
      <c r="G20" s="804">
        <f>1818414/1000</f>
        <v>1818.414</v>
      </c>
      <c r="H20" s="809">
        <f t="shared" si="0"/>
        <v>101.92903587443946</v>
      </c>
      <c r="K20" s="540"/>
    </row>
    <row r="21" spans="1:11" ht="14.25" customHeight="1">
      <c r="A21" s="204" t="s">
        <v>116</v>
      </c>
      <c r="B21" s="92"/>
      <c r="C21" s="92"/>
      <c r="D21" s="92"/>
      <c r="E21" s="92"/>
      <c r="F21" s="525"/>
      <c r="G21" s="523"/>
      <c r="H21" s="524"/>
    </row>
    <row r="22" spans="1:11" ht="11.25" customHeight="1"/>
    <row r="23" spans="1:11" s="230" customFormat="1" ht="28.5" customHeight="1">
      <c r="A23" s="918" t="s">
        <v>1472</v>
      </c>
      <c r="B23" s="918"/>
      <c r="C23" s="918"/>
      <c r="D23" s="918"/>
      <c r="E23" s="918"/>
      <c r="F23" s="918"/>
      <c r="G23" s="918"/>
      <c r="H23" s="918"/>
    </row>
    <row r="24" spans="1:11" s="231" customFormat="1" ht="14.25" customHeight="1">
      <c r="A24" s="919" t="s">
        <v>1473</v>
      </c>
      <c r="B24" s="919"/>
      <c r="C24" s="919"/>
      <c r="D24" s="919"/>
      <c r="E24" s="919"/>
      <c r="F24" s="919"/>
      <c r="G24" s="919"/>
      <c r="H24" s="919"/>
    </row>
    <row r="25" spans="1:11" ht="14.25" customHeight="1">
      <c r="A25" s="224"/>
      <c r="B25" s="224"/>
      <c r="C25" s="224"/>
      <c r="D25" s="224"/>
      <c r="E25" s="224"/>
      <c r="F25" s="224"/>
      <c r="G25" s="224"/>
      <c r="H25" s="224"/>
    </row>
  </sheetData>
  <customSheetViews>
    <customSheetView guid="{17A61E15-CB34-4E45-B54C-4890B27A542F}" showGridLines="0">
      <pageMargins left="0.75" right="0.75" top="1" bottom="1" header="0.5" footer="0.5"/>
      <pageSetup paperSize="9" orientation="portrait" r:id="rId1"/>
      <headerFooter alignWithMargins="0"/>
    </customSheetView>
  </customSheetViews>
  <mergeCells count="5">
    <mergeCell ref="A23:H23"/>
    <mergeCell ref="A24:H24"/>
    <mergeCell ref="A4:A5"/>
    <mergeCell ref="G4:H4"/>
    <mergeCell ref="B5:G5"/>
  </mergeCells>
  <phoneticPr fontId="6" type="noConversion"/>
  <hyperlinks>
    <hyperlink ref="J2" location="'Spis tablic_Contents'!A1" display="&lt; BACK"/>
    <hyperlink ref="J1" location="'Spis tablic_Contents'!A1" display="&lt; POWRÓT"/>
  </hyperlinks>
  <pageMargins left="0.75" right="0.75" top="1" bottom="1" header="0.5" footer="0.5"/>
  <pageSetup paperSize="9" orientation="landscape" r:id="rId2"/>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showGridLines="0" zoomScaleNormal="100" workbookViewId="0"/>
  </sheetViews>
  <sheetFormatPr defaultColWidth="9.109375" defaultRowHeight="11.4"/>
  <cols>
    <col min="1" max="1" width="30.88671875" style="192" customWidth="1"/>
    <col min="2" max="9" width="11.109375" style="192" customWidth="1"/>
    <col min="10" max="16384" width="9.109375" style="192"/>
  </cols>
  <sheetData>
    <row r="1" spans="1:12" ht="14.25" customHeight="1">
      <c r="A1" s="238" t="s">
        <v>1543</v>
      </c>
      <c r="B1" s="238"/>
      <c r="C1" s="238"/>
      <c r="D1" s="238"/>
      <c r="E1" s="238"/>
      <c r="F1" s="238"/>
      <c r="G1" s="238"/>
      <c r="H1" s="238"/>
      <c r="I1" s="238"/>
      <c r="K1" s="239" t="s">
        <v>503</v>
      </c>
      <c r="L1" s="240"/>
    </row>
    <row r="2" spans="1:12" ht="14.25" customHeight="1">
      <c r="A2" s="141" t="s">
        <v>1461</v>
      </c>
      <c r="B2" s="241"/>
      <c r="C2" s="241"/>
      <c r="D2" s="241"/>
      <c r="E2" s="241"/>
      <c r="F2" s="241"/>
      <c r="G2" s="241"/>
      <c r="H2" s="241"/>
      <c r="I2" s="241"/>
      <c r="K2" s="87" t="s">
        <v>504</v>
      </c>
      <c r="L2" s="240"/>
    </row>
    <row r="3" spans="1:12" ht="5.0999999999999996" customHeight="1">
      <c r="A3" s="242"/>
      <c r="B3" s="243"/>
      <c r="C3" s="243"/>
      <c r="D3" s="243"/>
      <c r="E3" s="243"/>
      <c r="F3" s="243"/>
      <c r="G3" s="243"/>
      <c r="H3" s="243"/>
      <c r="I3" s="243"/>
      <c r="K3" s="244"/>
      <c r="L3" s="240"/>
    </row>
    <row r="4" spans="1:12" ht="35.1" customHeight="1">
      <c r="A4" s="985" t="s">
        <v>936</v>
      </c>
      <c r="B4" s="983" t="s">
        <v>968</v>
      </c>
      <c r="C4" s="984"/>
      <c r="D4" s="983" t="s">
        <v>969</v>
      </c>
      <c r="E4" s="984"/>
      <c r="F4" s="983" t="s">
        <v>1462</v>
      </c>
      <c r="G4" s="984"/>
      <c r="H4" s="983" t="s">
        <v>970</v>
      </c>
      <c r="I4" s="983"/>
      <c r="K4" s="244"/>
      <c r="L4" s="240"/>
    </row>
    <row r="5" spans="1:12" ht="35.1" customHeight="1">
      <c r="A5" s="986"/>
      <c r="B5" s="245" t="s">
        <v>971</v>
      </c>
      <c r="C5" s="246" t="s">
        <v>972</v>
      </c>
      <c r="D5" s="245" t="s">
        <v>971</v>
      </c>
      <c r="E5" s="246" t="s">
        <v>972</v>
      </c>
      <c r="F5" s="245" t="s">
        <v>971</v>
      </c>
      <c r="G5" s="246" t="s">
        <v>972</v>
      </c>
      <c r="H5" s="245" t="s">
        <v>971</v>
      </c>
      <c r="I5" s="519" t="s">
        <v>972</v>
      </c>
      <c r="K5" s="224"/>
    </row>
    <row r="6" spans="1:12" ht="14.25" customHeight="1">
      <c r="A6" s="247" t="s">
        <v>360</v>
      </c>
      <c r="B6" s="554">
        <v>24360166</v>
      </c>
      <c r="C6" s="554">
        <v>100</v>
      </c>
      <c r="D6" s="554">
        <v>122604</v>
      </c>
      <c r="E6" s="554">
        <v>100</v>
      </c>
      <c r="F6" s="554">
        <v>3436184</v>
      </c>
      <c r="G6" s="554">
        <v>100</v>
      </c>
      <c r="H6" s="554">
        <v>447313</v>
      </c>
      <c r="I6" s="555">
        <v>100</v>
      </c>
    </row>
    <row r="7" spans="1:12" ht="14.25" customHeight="1">
      <c r="A7" s="162" t="s">
        <v>399</v>
      </c>
      <c r="B7" s="248"/>
      <c r="C7" s="249"/>
      <c r="D7" s="248"/>
      <c r="E7" s="249"/>
      <c r="F7" s="248"/>
      <c r="G7" s="249"/>
      <c r="H7" s="248"/>
      <c r="I7" s="250"/>
    </row>
    <row r="8" spans="1:12" ht="14.25" customHeight="1">
      <c r="A8" s="251" t="s">
        <v>787</v>
      </c>
      <c r="B8" s="252"/>
      <c r="C8" s="253"/>
      <c r="D8" s="252"/>
      <c r="E8" s="253"/>
      <c r="F8" s="252"/>
      <c r="G8" s="253"/>
      <c r="H8" s="252"/>
      <c r="I8" s="254"/>
    </row>
    <row r="9" spans="1:12" ht="14.25" customHeight="1">
      <c r="A9" s="160" t="s">
        <v>788</v>
      </c>
      <c r="B9" s="252"/>
      <c r="C9" s="249"/>
      <c r="D9" s="248"/>
      <c r="E9" s="249"/>
      <c r="F9" s="248"/>
      <c r="G9" s="249"/>
      <c r="H9" s="248"/>
      <c r="I9" s="250"/>
    </row>
    <row r="10" spans="1:12" ht="14.25" customHeight="1">
      <c r="A10" s="255" t="s">
        <v>786</v>
      </c>
      <c r="B10" s="252">
        <v>1412619</v>
      </c>
      <c r="C10" s="249">
        <f>B10*100/B6</f>
        <v>5.7988890551895258</v>
      </c>
      <c r="D10" s="248">
        <v>6913</v>
      </c>
      <c r="E10" s="249">
        <f>D10*100/D6</f>
        <v>5.6384783530716778</v>
      </c>
      <c r="F10" s="248">
        <v>193811</v>
      </c>
      <c r="G10" s="249">
        <f>F10*100/F6</f>
        <v>5.640297492800153</v>
      </c>
      <c r="H10" s="248">
        <v>66089</v>
      </c>
      <c r="I10" s="250">
        <f>H10*100/H6</f>
        <v>14.774665614457886</v>
      </c>
    </row>
    <row r="11" spans="1:12" ht="14.25" customHeight="1">
      <c r="A11" s="256" t="s">
        <v>789</v>
      </c>
      <c r="B11" s="252"/>
      <c r="C11" s="249"/>
      <c r="D11" s="248"/>
      <c r="E11" s="249"/>
      <c r="F11" s="248"/>
      <c r="G11" s="249"/>
      <c r="H11" s="248"/>
      <c r="I11" s="250"/>
    </row>
    <row r="12" spans="1:12" ht="14.25" customHeight="1">
      <c r="A12" s="255" t="s">
        <v>117</v>
      </c>
      <c r="B12" s="252">
        <v>1323901</v>
      </c>
      <c r="C12" s="253">
        <f>B12*100/B6</f>
        <v>5.4346961346650922</v>
      </c>
      <c r="D12" s="252">
        <v>5317</v>
      </c>
      <c r="E12" s="253">
        <f>D12*100/D6</f>
        <v>4.3367263710808786</v>
      </c>
      <c r="F12" s="252">
        <v>215484</v>
      </c>
      <c r="G12" s="253">
        <f>F12*100/F6</f>
        <v>6.2710262314241616</v>
      </c>
      <c r="H12" s="252">
        <v>62141</v>
      </c>
      <c r="I12" s="254">
        <f>H12*100/H6</f>
        <v>13.892062157817904</v>
      </c>
    </row>
    <row r="13" spans="1:12" ht="14.25" customHeight="1">
      <c r="A13" s="256" t="s">
        <v>118</v>
      </c>
      <c r="B13" s="252"/>
      <c r="D13" s="248"/>
      <c r="E13" s="249"/>
      <c r="F13" s="248"/>
      <c r="G13" s="249"/>
      <c r="H13" s="248"/>
      <c r="I13" s="250"/>
    </row>
    <row r="14" spans="1:12" ht="14.25" customHeight="1">
      <c r="A14" s="255" t="s">
        <v>66</v>
      </c>
      <c r="B14" s="252">
        <v>1985027</v>
      </c>
      <c r="C14" s="249">
        <f>B14*100/B6</f>
        <v>8.1486595780997551</v>
      </c>
      <c r="D14" s="252">
        <v>7405</v>
      </c>
      <c r="E14" s="253">
        <f>D14*100/D6</f>
        <v>6.0397703174447814</v>
      </c>
      <c r="F14" s="252">
        <v>342903</v>
      </c>
      <c r="G14" s="253">
        <f>F14*100/F6</f>
        <v>9.9791803931337792</v>
      </c>
      <c r="H14" s="252">
        <v>84340</v>
      </c>
      <c r="I14" s="254">
        <f>H14*100/H6</f>
        <v>18.854806366012166</v>
      </c>
    </row>
    <row r="15" spans="1:12" ht="14.25" customHeight="1">
      <c r="A15" s="256" t="s">
        <v>67</v>
      </c>
      <c r="B15" s="248"/>
      <c r="C15" s="249"/>
      <c r="D15" s="248"/>
      <c r="E15" s="249"/>
      <c r="F15" s="248"/>
      <c r="G15" s="249"/>
      <c r="H15" s="248"/>
      <c r="I15" s="250"/>
    </row>
    <row r="16" spans="1:12" ht="14.25" customHeight="1">
      <c r="A16" s="255" t="s">
        <v>68</v>
      </c>
      <c r="B16" s="252">
        <v>5494629</v>
      </c>
      <c r="C16" s="253">
        <f>B16*100/B6</f>
        <v>22.55579457052961</v>
      </c>
      <c r="D16" s="252">
        <v>20434</v>
      </c>
      <c r="E16" s="253">
        <f>D16*100/D6</f>
        <v>16.666666666666668</v>
      </c>
      <c r="F16" s="252">
        <v>686304</v>
      </c>
      <c r="G16" s="253">
        <f>F16*100/F6</f>
        <v>19.972853607373761</v>
      </c>
      <c r="H16" s="252">
        <v>104066</v>
      </c>
      <c r="I16" s="254">
        <f>H16*100/H6</f>
        <v>23.264693849720441</v>
      </c>
    </row>
    <row r="17" spans="1:9" ht="14.25" customHeight="1">
      <c r="A17" s="256" t="s">
        <v>69</v>
      </c>
      <c r="B17" s="248"/>
      <c r="C17" s="249"/>
      <c r="D17" s="248"/>
      <c r="E17" s="249"/>
      <c r="F17" s="248"/>
      <c r="G17" s="249"/>
      <c r="H17" s="248"/>
      <c r="I17" s="250"/>
    </row>
    <row r="18" spans="1:9" ht="14.25" customHeight="1">
      <c r="A18" s="255" t="s">
        <v>119</v>
      </c>
      <c r="B18" s="252">
        <v>4914323</v>
      </c>
      <c r="C18" s="249">
        <f>B18*100/B6</f>
        <v>20.173602265271921</v>
      </c>
      <c r="D18" s="252">
        <v>20683</v>
      </c>
      <c r="E18" s="253">
        <f>D18*100/D6</f>
        <v>16.869759551075006</v>
      </c>
      <c r="F18" s="252">
        <v>585947</v>
      </c>
      <c r="G18" s="253">
        <f>F18*100/F6</f>
        <v>17.052259133969542</v>
      </c>
      <c r="H18" s="252">
        <v>48650</v>
      </c>
      <c r="I18" s="254">
        <f>H18*100/H6</f>
        <v>10.87605323341821</v>
      </c>
    </row>
    <row r="19" spans="1:9" ht="14.25" customHeight="1">
      <c r="A19" s="256" t="s">
        <v>120</v>
      </c>
      <c r="B19" s="248"/>
      <c r="D19" s="248"/>
      <c r="E19" s="249"/>
      <c r="F19" s="248"/>
      <c r="G19" s="249"/>
      <c r="H19" s="248"/>
      <c r="I19" s="250"/>
    </row>
    <row r="20" spans="1:9" ht="14.25" customHeight="1">
      <c r="A20" s="255" t="s">
        <v>121</v>
      </c>
      <c r="B20" s="252">
        <v>5413845</v>
      </c>
      <c r="C20" s="253">
        <f>B20*100/B6</f>
        <v>22.224171214596815</v>
      </c>
      <c r="D20" s="252">
        <v>28972</v>
      </c>
      <c r="E20" s="253">
        <f>D20*100/D6</f>
        <v>23.630550389873086</v>
      </c>
      <c r="F20" s="252">
        <v>690006</v>
      </c>
      <c r="G20" s="253">
        <f>F20*100/F6</f>
        <v>20.080589398006627</v>
      </c>
      <c r="H20" s="252">
        <v>56010</v>
      </c>
      <c r="I20" s="254">
        <f>H20*100/H6</f>
        <v>12.52143353759001</v>
      </c>
    </row>
    <row r="21" spans="1:9" ht="14.25" customHeight="1">
      <c r="A21" s="256" t="s">
        <v>122</v>
      </c>
      <c r="B21" s="248"/>
      <c r="C21" s="249"/>
      <c r="D21" s="248"/>
      <c r="E21" s="249"/>
      <c r="F21" s="248"/>
      <c r="G21" s="249"/>
      <c r="H21" s="248"/>
      <c r="I21" s="250"/>
    </row>
    <row r="22" spans="1:9" ht="14.25" customHeight="1">
      <c r="A22" s="255" t="s">
        <v>123</v>
      </c>
      <c r="B22" s="252">
        <v>3815822</v>
      </c>
      <c r="C22" s="253">
        <f>B22*100/B6</f>
        <v>15.664187181647284</v>
      </c>
      <c r="D22" s="252">
        <v>32880</v>
      </c>
      <c r="E22" s="253">
        <f>D22*100/D6</f>
        <v>26.818048350787901</v>
      </c>
      <c r="F22" s="252">
        <v>721729</v>
      </c>
      <c r="G22" s="253">
        <f>F22*100/F6</f>
        <v>21.003793743291979</v>
      </c>
      <c r="H22" s="252">
        <v>26017</v>
      </c>
      <c r="I22" s="254">
        <f>H22*100/H6</f>
        <v>5.8162852409833832</v>
      </c>
    </row>
    <row r="23" spans="1:9" ht="14.25" customHeight="1">
      <c r="A23" s="256" t="s">
        <v>124</v>
      </c>
      <c r="B23" s="248"/>
      <c r="C23" s="249"/>
      <c r="D23" s="248"/>
      <c r="E23" s="249"/>
      <c r="F23" s="248"/>
      <c r="G23" s="249"/>
      <c r="H23" s="248"/>
      <c r="I23" s="250"/>
    </row>
    <row r="24" spans="1:9" ht="5.0999999999999996" customHeight="1"/>
    <row r="25" spans="1:9" ht="22.5" customHeight="1">
      <c r="A25" s="918" t="s">
        <v>1465</v>
      </c>
      <c r="B25" s="918"/>
      <c r="C25" s="918"/>
      <c r="D25" s="918"/>
      <c r="E25" s="918"/>
      <c r="F25" s="918"/>
      <c r="G25" s="918"/>
      <c r="H25" s="918"/>
      <c r="I25" s="918"/>
    </row>
    <row r="26" spans="1:9" s="84" customFormat="1" ht="14.25" customHeight="1">
      <c r="A26" s="919" t="s">
        <v>1466</v>
      </c>
      <c r="B26" s="919"/>
      <c r="C26" s="919"/>
      <c r="D26" s="919"/>
      <c r="E26" s="919"/>
      <c r="F26" s="919"/>
      <c r="G26" s="919"/>
      <c r="H26" s="919"/>
      <c r="I26" s="919"/>
    </row>
    <row r="28" spans="1:9">
      <c r="C28" s="798"/>
      <c r="E28" s="798"/>
      <c r="G28" s="798"/>
      <c r="I28" s="798"/>
    </row>
  </sheetData>
  <customSheetViews>
    <customSheetView guid="{17A61E15-CB34-4E45-B54C-4890B27A542F}" showGridLines="0">
      <pageMargins left="0.75" right="0.75" top="1" bottom="1" header="0.5" footer="0.5"/>
      <pageSetup paperSize="9" orientation="portrait" r:id="rId1"/>
      <headerFooter alignWithMargins="0"/>
    </customSheetView>
  </customSheetViews>
  <mergeCells count="7">
    <mergeCell ref="A26:I26"/>
    <mergeCell ref="A4:A5"/>
    <mergeCell ref="A25:I25"/>
    <mergeCell ref="B4:C4"/>
    <mergeCell ref="D4:E4"/>
    <mergeCell ref="F4:G4"/>
    <mergeCell ref="H4:I4"/>
  </mergeCells>
  <phoneticPr fontId="6" type="noConversion"/>
  <hyperlinks>
    <hyperlink ref="K1" location="'Spis tablic_Contents'!A1" display="&lt; POWRÓT"/>
    <hyperlink ref="K2" location="'Spis tablic_Contents'!A1" display="&lt; BACK"/>
  </hyperlinks>
  <pageMargins left="0.75" right="0.75" top="1" bottom="1" header="0.5" footer="0.5"/>
  <pageSetup paperSize="9" scale="99" orientation="landscape" r:id="rId2"/>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9"/>
  <sheetViews>
    <sheetView showGridLines="0" zoomScaleNormal="100" workbookViewId="0"/>
  </sheetViews>
  <sheetFormatPr defaultColWidth="9.109375" defaultRowHeight="11.4"/>
  <cols>
    <col min="1" max="1" width="33.5546875" style="35" customWidth="1"/>
    <col min="2" max="7" width="14.5546875" style="35" customWidth="1"/>
    <col min="8" max="8" width="33.88671875" style="35" customWidth="1"/>
    <col min="9" max="16384" width="9.109375" style="35"/>
  </cols>
  <sheetData>
    <row r="1" spans="1:10" ht="14.25" customHeight="1">
      <c r="A1" s="257" t="s">
        <v>1571</v>
      </c>
      <c r="B1" s="257"/>
      <c r="C1" s="257"/>
      <c r="D1" s="257"/>
      <c r="E1" s="257"/>
      <c r="F1" s="257"/>
      <c r="G1" s="257"/>
      <c r="J1" s="2" t="s">
        <v>503</v>
      </c>
    </row>
    <row r="2" spans="1:10" s="84" customFormat="1" ht="14.25" customHeight="1">
      <c r="A2" s="141" t="s">
        <v>1572</v>
      </c>
      <c r="B2" s="221"/>
      <c r="C2" s="221"/>
      <c r="D2" s="221"/>
      <c r="E2" s="221"/>
      <c r="F2" s="221"/>
      <c r="G2" s="221"/>
      <c r="J2" s="87" t="s">
        <v>504</v>
      </c>
    </row>
    <row r="3" spans="1:10" ht="5.0999999999999996" customHeight="1">
      <c r="A3" s="197"/>
      <c r="B3" s="197"/>
      <c r="C3" s="197"/>
      <c r="D3" s="197"/>
      <c r="E3" s="197"/>
      <c r="F3" s="197"/>
      <c r="G3" s="197"/>
      <c r="I3" s="3"/>
      <c r="J3" s="1"/>
    </row>
    <row r="4" spans="1:10" ht="26.25" customHeight="1">
      <c r="A4" s="927" t="s">
        <v>293</v>
      </c>
      <c r="B4" s="72">
        <v>2000</v>
      </c>
      <c r="C4" s="72">
        <v>2005</v>
      </c>
      <c r="D4" s="72">
        <v>2010</v>
      </c>
      <c r="E4" s="67">
        <v>2015</v>
      </c>
      <c r="F4" s="509">
        <v>2017</v>
      </c>
      <c r="G4" s="612">
        <v>2018</v>
      </c>
      <c r="H4" s="987" t="s">
        <v>294</v>
      </c>
    </row>
    <row r="5" spans="1:10" ht="26.25" customHeight="1">
      <c r="A5" s="926"/>
      <c r="B5" s="925" t="s">
        <v>933</v>
      </c>
      <c r="C5" s="926"/>
      <c r="D5" s="926"/>
      <c r="E5" s="926"/>
      <c r="F5" s="926"/>
      <c r="G5" s="927"/>
      <c r="H5" s="988"/>
    </row>
    <row r="6" spans="1:10" ht="14.25" customHeight="1">
      <c r="A6" s="258" t="s">
        <v>266</v>
      </c>
      <c r="B6" s="261">
        <v>27166.305821591512</v>
      </c>
      <c r="C6" s="261">
        <v>34456.052778171739</v>
      </c>
      <c r="D6" s="261">
        <v>47745.753551762966</v>
      </c>
      <c r="E6" s="261">
        <v>46223.427954689578</v>
      </c>
      <c r="F6" s="596">
        <v>61200.049050617825</v>
      </c>
      <c r="G6" s="596">
        <v>63047.230738846476</v>
      </c>
      <c r="H6" s="229" t="s">
        <v>298</v>
      </c>
    </row>
    <row r="7" spans="1:10" ht="14.25" customHeight="1">
      <c r="A7" s="258" t="s">
        <v>271</v>
      </c>
      <c r="B7" s="261">
        <v>8.2112351389322757</v>
      </c>
      <c r="C7" s="261">
        <v>6.6610321527323597</v>
      </c>
      <c r="D7" s="261">
        <v>6.27825887356025</v>
      </c>
      <c r="E7" s="261">
        <v>4.7513577304935399</v>
      </c>
      <c r="F7" s="261">
        <v>5.3689548258698903</v>
      </c>
      <c r="G7" s="261">
        <v>5.5221570927648402</v>
      </c>
      <c r="H7" s="229" t="s">
        <v>245</v>
      </c>
    </row>
    <row r="8" spans="1:10" ht="14.25" customHeight="1">
      <c r="A8" s="258" t="s">
        <v>125</v>
      </c>
      <c r="B8" s="261">
        <v>3.2787175620882247</v>
      </c>
      <c r="C8" s="261">
        <v>1.67623304568955</v>
      </c>
      <c r="D8" s="261">
        <v>1.65240964772926</v>
      </c>
      <c r="E8" s="261">
        <v>1.58511070457237</v>
      </c>
      <c r="F8" s="261">
        <v>2.1178486261373601</v>
      </c>
      <c r="G8" s="261">
        <v>2.2216550085202602</v>
      </c>
      <c r="H8" s="229" t="s">
        <v>126</v>
      </c>
    </row>
    <row r="9" spans="1:10" ht="14.25" customHeight="1">
      <c r="A9" s="258" t="s">
        <v>281</v>
      </c>
      <c r="B9" s="261">
        <v>1399.7188023718586</v>
      </c>
      <c r="C9" s="261">
        <v>795.35814580215833</v>
      </c>
      <c r="D9" s="261">
        <v>715.43453970969165</v>
      </c>
      <c r="E9" s="261">
        <v>485.22587932525653</v>
      </c>
      <c r="F9" s="261">
        <v>543.75594060068249</v>
      </c>
      <c r="G9" s="261">
        <v>526.0534953637632</v>
      </c>
      <c r="H9" s="229" t="s">
        <v>127</v>
      </c>
      <c r="I9" s="218"/>
    </row>
    <row r="10" spans="1:10" ht="14.25" customHeight="1">
      <c r="A10" s="258" t="s">
        <v>400</v>
      </c>
      <c r="B10" s="261">
        <v>175.57650035258411</v>
      </c>
      <c r="C10" s="261">
        <v>113.37310527790845</v>
      </c>
      <c r="D10" s="261">
        <v>99.442645144503786</v>
      </c>
      <c r="E10" s="261">
        <v>70.201224801868634</v>
      </c>
      <c r="F10" s="261">
        <v>75.626223953359457</v>
      </c>
      <c r="G10" s="261">
        <v>73.958749825282368</v>
      </c>
      <c r="H10" s="229" t="s">
        <v>401</v>
      </c>
    </row>
    <row r="11" spans="1:10" ht="14.25" customHeight="1">
      <c r="A11" s="258" t="s">
        <v>402</v>
      </c>
      <c r="B11" s="261">
        <v>227.63084441790753</v>
      </c>
      <c r="C11" s="261">
        <v>237.22843079833743</v>
      </c>
      <c r="D11" s="261">
        <v>290.70600178109157</v>
      </c>
      <c r="E11" s="261">
        <v>231.12854930430518</v>
      </c>
      <c r="F11" s="261">
        <v>286.92148499547977</v>
      </c>
      <c r="G11" s="261">
        <v>286.73854109565377</v>
      </c>
      <c r="H11" s="229" t="s">
        <v>403</v>
      </c>
    </row>
    <row r="12" spans="1:10" ht="14.25" customHeight="1">
      <c r="A12" s="259" t="s">
        <v>1583</v>
      </c>
      <c r="B12" s="261">
        <v>12.536146209763265</v>
      </c>
      <c r="C12" s="261">
        <v>15.765716200500467</v>
      </c>
      <c r="D12" s="261">
        <v>21.016560124877358</v>
      </c>
      <c r="E12" s="261">
        <v>17.510329633998154</v>
      </c>
      <c r="F12" s="261">
        <v>22.643086163148013</v>
      </c>
      <c r="G12" s="261">
        <v>23.114513142963446</v>
      </c>
      <c r="H12" s="856" t="s">
        <v>1584</v>
      </c>
    </row>
    <row r="13" spans="1:10" ht="14.25" customHeight="1">
      <c r="A13" s="258" t="s">
        <v>176</v>
      </c>
      <c r="B13" s="261">
        <v>8.2156683657446337</v>
      </c>
      <c r="C13" s="261">
        <v>1.1048133673470706</v>
      </c>
      <c r="D13" s="261">
        <v>0.46165341622204836</v>
      </c>
      <c r="E13" s="261">
        <v>0.43800277555975575</v>
      </c>
      <c r="F13" s="261">
        <v>0.54949429750307177</v>
      </c>
      <c r="G13" s="261">
        <v>0.57019192465510171</v>
      </c>
      <c r="H13" s="229" t="s">
        <v>296</v>
      </c>
    </row>
    <row r="14" spans="1:10" ht="14.25" customHeight="1">
      <c r="A14" s="258" t="s">
        <v>404</v>
      </c>
      <c r="B14" s="261">
        <v>103.67558328987974</v>
      </c>
      <c r="C14" s="261">
        <v>4.5801826351355936</v>
      </c>
      <c r="D14" s="261">
        <v>6.7288221003877249</v>
      </c>
      <c r="E14" s="261">
        <v>6.5154702110831346</v>
      </c>
      <c r="F14" s="261">
        <v>8.6863238166475014</v>
      </c>
      <c r="G14" s="261">
        <v>9.1029749333075465</v>
      </c>
      <c r="H14" s="229" t="s">
        <v>343</v>
      </c>
      <c r="I14" s="220"/>
    </row>
    <row r="15" spans="1:10" ht="7.5" customHeight="1"/>
    <row r="16" spans="1:10" ht="14.25" customHeight="1">
      <c r="A16" s="976" t="s">
        <v>1288</v>
      </c>
      <c r="B16" s="976"/>
      <c r="C16" s="976"/>
      <c r="D16" s="976"/>
      <c r="E16" s="976"/>
      <c r="F16" s="976"/>
      <c r="G16" s="976"/>
      <c r="H16" s="976"/>
      <c r="I16" s="230"/>
    </row>
    <row r="17" spans="1:9" ht="14.25" customHeight="1">
      <c r="A17" s="976" t="s">
        <v>748</v>
      </c>
      <c r="B17" s="976"/>
      <c r="C17" s="976"/>
      <c r="D17" s="976"/>
      <c r="E17" s="976"/>
      <c r="F17" s="976"/>
      <c r="G17" s="976"/>
      <c r="H17" s="976"/>
      <c r="I17" s="976"/>
    </row>
    <row r="18" spans="1:9" s="84" customFormat="1" ht="15.75" customHeight="1">
      <c r="A18" s="919" t="s">
        <v>973</v>
      </c>
      <c r="B18" s="919"/>
      <c r="C18" s="919"/>
      <c r="D18" s="919"/>
      <c r="E18" s="919"/>
      <c r="F18" s="919"/>
      <c r="G18" s="919"/>
      <c r="H18" s="919"/>
      <c r="I18" s="231"/>
    </row>
    <row r="19" spans="1:9" s="84" customFormat="1" ht="14.25" customHeight="1">
      <c r="A19" s="919" t="s">
        <v>952</v>
      </c>
      <c r="B19" s="919"/>
      <c r="C19" s="919"/>
      <c r="D19" s="919"/>
      <c r="E19" s="919"/>
      <c r="F19" s="919"/>
      <c r="G19" s="919"/>
      <c r="H19" s="919"/>
      <c r="I19" s="919"/>
    </row>
  </sheetData>
  <customSheetViews>
    <customSheetView guid="{17A61E15-CB34-4E45-B54C-4890B27A542F}" showGridLines="0">
      <pageMargins left="0.75" right="0.75" top="1" bottom="1" header="0.5" footer="0.5"/>
      <pageSetup paperSize="9" orientation="portrait" r:id="rId1"/>
      <headerFooter alignWithMargins="0"/>
    </customSheetView>
  </customSheetViews>
  <mergeCells count="7">
    <mergeCell ref="A18:H18"/>
    <mergeCell ref="A19:I19"/>
    <mergeCell ref="A4:A5"/>
    <mergeCell ref="H4:H5"/>
    <mergeCell ref="B5:G5"/>
    <mergeCell ref="A16:H16"/>
    <mergeCell ref="A17:I17"/>
  </mergeCells>
  <phoneticPr fontId="6" type="noConversion"/>
  <hyperlinks>
    <hyperlink ref="J1" location="'Spis tablic_Contents'!A1" display="&lt; POWRÓT"/>
    <hyperlink ref="J2" location="'Spis tablic_Contents'!A1" display="&lt; BACK"/>
  </hyperlinks>
  <pageMargins left="0.75" right="0.75" top="1" bottom="1" header="0.5" footer="0.5"/>
  <pageSetup paperSize="9" scale="76" orientation="landscape" r:id="rId2"/>
  <headerFooter alignWithMargins="0"/>
  <colBreaks count="1" manualBreakCount="1">
    <brk id="6"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4"/>
  <sheetViews>
    <sheetView showGridLines="0" zoomScaleNormal="100" workbookViewId="0">
      <pane ySplit="6" topLeftCell="A7" activePane="bottomLeft" state="frozen"/>
      <selection activeCell="H35" sqref="H35"/>
      <selection pane="bottomLeft"/>
    </sheetView>
  </sheetViews>
  <sheetFormatPr defaultColWidth="9.109375" defaultRowHeight="11.4"/>
  <cols>
    <col min="1" max="1" width="47.6640625" style="35" customWidth="1"/>
    <col min="2" max="10" width="10.44140625" style="35" customWidth="1"/>
    <col min="11" max="16384" width="9.109375" style="35"/>
  </cols>
  <sheetData>
    <row r="1" spans="1:15" ht="14.25" customHeight="1">
      <c r="A1" s="387" t="s">
        <v>1544</v>
      </c>
      <c r="B1" s="232"/>
      <c r="C1" s="232"/>
      <c r="D1" s="232"/>
      <c r="E1" s="232"/>
      <c r="F1" s="232"/>
      <c r="G1" s="232"/>
      <c r="H1" s="232"/>
      <c r="I1" s="232"/>
      <c r="J1" s="232"/>
      <c r="L1" s="1" t="s">
        <v>503</v>
      </c>
      <c r="M1" s="1"/>
    </row>
    <row r="2" spans="1:15" s="84" customFormat="1" ht="14.25" customHeight="1">
      <c r="A2" s="514" t="s">
        <v>1289</v>
      </c>
      <c r="B2" s="263"/>
      <c r="C2" s="263"/>
      <c r="D2" s="263"/>
      <c r="E2" s="263"/>
      <c r="F2" s="263"/>
      <c r="G2" s="263"/>
      <c r="H2" s="263"/>
      <c r="I2" s="263"/>
      <c r="J2" s="263"/>
      <c r="L2" s="228" t="s">
        <v>504</v>
      </c>
      <c r="M2" s="83"/>
    </row>
    <row r="3" spans="1:15" ht="5.0999999999999996" customHeight="1">
      <c r="A3" s="197"/>
      <c r="B3" s="197"/>
      <c r="C3" s="197"/>
      <c r="D3" s="197"/>
      <c r="E3" s="197"/>
      <c r="F3" s="197"/>
      <c r="G3" s="197"/>
      <c r="H3" s="197"/>
      <c r="I3" s="197"/>
      <c r="J3" s="197"/>
    </row>
    <row r="4" spans="1:15" ht="33" customHeight="1">
      <c r="A4" s="952" t="s">
        <v>936</v>
      </c>
      <c r="B4" s="951" t="s">
        <v>974</v>
      </c>
      <c r="C4" s="951"/>
      <c r="D4" s="951"/>
      <c r="E4" s="951"/>
      <c r="F4" s="951"/>
      <c r="G4" s="951"/>
      <c r="H4" s="951"/>
      <c r="I4" s="951"/>
      <c r="J4" s="951"/>
    </row>
    <row r="5" spans="1:15" ht="33" customHeight="1">
      <c r="A5" s="953"/>
      <c r="B5" s="469" t="s">
        <v>753</v>
      </c>
      <c r="C5" s="468" t="s">
        <v>754</v>
      </c>
      <c r="D5" s="468" t="s">
        <v>755</v>
      </c>
      <c r="E5" s="468" t="s">
        <v>174</v>
      </c>
      <c r="F5" s="468" t="s">
        <v>975</v>
      </c>
      <c r="G5" s="468" t="s">
        <v>690</v>
      </c>
      <c r="H5" s="468" t="s">
        <v>691</v>
      </c>
      <c r="I5" s="468" t="s">
        <v>756</v>
      </c>
      <c r="J5" s="468" t="s">
        <v>175</v>
      </c>
    </row>
    <row r="6" spans="1:15" ht="33" customHeight="1">
      <c r="A6" s="954"/>
      <c r="B6" s="926" t="s">
        <v>933</v>
      </c>
      <c r="C6" s="926"/>
      <c r="D6" s="926"/>
      <c r="E6" s="926"/>
      <c r="F6" s="926"/>
      <c r="G6" s="926"/>
      <c r="H6" s="926"/>
      <c r="I6" s="926"/>
      <c r="J6" s="926"/>
    </row>
    <row r="7" spans="1:15" s="146" customFormat="1" ht="14.25" customHeight="1">
      <c r="A7" s="171" t="s">
        <v>1200</v>
      </c>
      <c r="B7" s="281">
        <v>63047.230738846476</v>
      </c>
      <c r="C7" s="574">
        <v>5.5221570927648242</v>
      </c>
      <c r="D7" s="574">
        <v>2.2216550085202744</v>
      </c>
      <c r="E7" s="574">
        <v>526.0534953637632</v>
      </c>
      <c r="F7" s="574">
        <v>73.958749825282368</v>
      </c>
      <c r="G7" s="574">
        <v>286.73854109565372</v>
      </c>
      <c r="H7" s="574">
        <v>23.114513142963443</v>
      </c>
      <c r="I7" s="574">
        <v>0.57019192465510171</v>
      </c>
      <c r="J7" s="608">
        <v>9.0991888406840751</v>
      </c>
    </row>
    <row r="8" spans="1:15" s="146" customFormat="1" ht="14.25" customHeight="1">
      <c r="A8" s="264" t="s">
        <v>1580</v>
      </c>
      <c r="B8" s="610"/>
      <c r="C8" s="610"/>
      <c r="D8" s="610"/>
      <c r="E8" s="610"/>
      <c r="F8" s="610"/>
      <c r="G8" s="610"/>
      <c r="H8" s="610"/>
      <c r="I8" s="610"/>
      <c r="J8" s="611"/>
    </row>
    <row r="9" spans="1:15" ht="14.25" customHeight="1">
      <c r="A9" s="470" t="s">
        <v>1160</v>
      </c>
      <c r="B9" s="261">
        <v>31215.227748703222</v>
      </c>
      <c r="C9" s="11">
        <v>3.2203191603273127</v>
      </c>
      <c r="D9" s="11">
        <v>1.056908681691404</v>
      </c>
      <c r="E9" s="11">
        <v>346.21602836247968</v>
      </c>
      <c r="F9" s="11">
        <v>34.998160935421666</v>
      </c>
      <c r="G9" s="11">
        <v>87.8295464170494</v>
      </c>
      <c r="H9" s="11">
        <v>3.2372030488804691</v>
      </c>
      <c r="I9" s="11">
        <v>0.35202682475424141</v>
      </c>
      <c r="J9" s="260">
        <v>8.6594935279196688E-3</v>
      </c>
    </row>
    <row r="10" spans="1:15" ht="14.25" customHeight="1">
      <c r="A10" s="196" t="s">
        <v>128</v>
      </c>
      <c r="B10" s="11"/>
      <c r="C10" s="11"/>
      <c r="D10" s="11"/>
      <c r="E10" s="11"/>
      <c r="F10" s="11"/>
      <c r="G10" s="11"/>
      <c r="H10" s="11"/>
      <c r="I10" s="11"/>
      <c r="J10" s="236"/>
    </row>
    <row r="11" spans="1:15" ht="14.25" customHeight="1">
      <c r="A11" s="386" t="s">
        <v>792</v>
      </c>
      <c r="B11" s="261">
        <v>8247.3914269031338</v>
      </c>
      <c r="C11" s="11">
        <v>0.49219508226301156</v>
      </c>
      <c r="D11" s="11">
        <v>0.24660895123040011</v>
      </c>
      <c r="E11" s="11">
        <v>110.22675410602234</v>
      </c>
      <c r="F11" s="11">
        <v>9.3883506329589199</v>
      </c>
      <c r="G11" s="11">
        <v>38.708933031433929</v>
      </c>
      <c r="H11" s="11">
        <v>1.5841926063875282</v>
      </c>
      <c r="I11" s="11">
        <v>5.4912993401994584E-2</v>
      </c>
      <c r="J11" s="260">
        <v>2.0860404426517477E-3</v>
      </c>
    </row>
    <row r="12" spans="1:15" s="230" customFormat="1" ht="14.25" customHeight="1">
      <c r="A12" s="471" t="s">
        <v>793</v>
      </c>
      <c r="B12" s="11"/>
      <c r="C12" s="11"/>
      <c r="D12" s="11"/>
      <c r="E12" s="574"/>
      <c r="F12" s="574"/>
      <c r="G12" s="574"/>
      <c r="H12" s="574"/>
      <c r="I12" s="574"/>
      <c r="J12" s="260"/>
      <c r="L12" s="35"/>
      <c r="M12" s="262"/>
      <c r="N12" s="35"/>
      <c r="O12" s="35"/>
    </row>
    <row r="13" spans="1:15" s="230" customFormat="1" ht="14.25" customHeight="1">
      <c r="A13" s="196" t="s">
        <v>522</v>
      </c>
      <c r="B13" s="11"/>
      <c r="C13" s="11"/>
      <c r="D13" s="11"/>
      <c r="E13" s="574"/>
      <c r="F13" s="574"/>
      <c r="G13" s="574"/>
      <c r="H13" s="574"/>
      <c r="I13" s="574"/>
      <c r="J13" s="260"/>
      <c r="L13" s="35"/>
      <c r="M13" s="35"/>
      <c r="N13" s="35"/>
      <c r="O13" s="35"/>
    </row>
    <row r="14" spans="1:15" ht="14.25" customHeight="1">
      <c r="A14" s="467" t="s">
        <v>521</v>
      </c>
      <c r="B14" s="233"/>
      <c r="C14" s="233"/>
      <c r="D14" s="233"/>
      <c r="E14" s="233"/>
      <c r="F14" s="233"/>
      <c r="G14" s="233"/>
      <c r="H14" s="233"/>
      <c r="I14" s="233"/>
      <c r="J14" s="260"/>
    </row>
    <row r="15" spans="1:15" ht="14.25" customHeight="1">
      <c r="A15" s="386" t="s">
        <v>774</v>
      </c>
      <c r="B15" s="261">
        <v>23376.945493872161</v>
      </c>
      <c r="C15" s="11">
        <v>1.4723646868123881</v>
      </c>
      <c r="D15" s="11">
        <v>0.91386701732201858</v>
      </c>
      <c r="E15" s="11">
        <v>40.254369730625157</v>
      </c>
      <c r="F15" s="11">
        <v>7.8495313211713675</v>
      </c>
      <c r="G15" s="11">
        <v>159.570017141601</v>
      </c>
      <c r="H15" s="11">
        <v>3.5172748419709019</v>
      </c>
      <c r="I15" s="11">
        <v>0.15647947701438963</v>
      </c>
      <c r="J15" s="260">
        <v>1.2589430188818783E-4</v>
      </c>
    </row>
    <row r="16" spans="1:15" ht="14.25" customHeight="1">
      <c r="A16" s="471" t="s">
        <v>1290</v>
      </c>
      <c r="B16" s="11"/>
      <c r="C16" s="11"/>
      <c r="D16" s="11"/>
      <c r="E16" s="574"/>
      <c r="F16" s="574"/>
      <c r="G16" s="574"/>
      <c r="H16" s="574"/>
      <c r="I16" s="574"/>
      <c r="J16" s="260"/>
    </row>
    <row r="17" spans="1:12" ht="14.25" customHeight="1">
      <c r="A17" s="196" t="s">
        <v>775</v>
      </c>
      <c r="B17" s="233"/>
      <c r="C17" s="233"/>
      <c r="D17" s="233"/>
      <c r="E17" s="233"/>
      <c r="F17" s="233"/>
      <c r="G17" s="233"/>
      <c r="H17" s="233"/>
      <c r="I17" s="233"/>
      <c r="J17" s="260"/>
    </row>
    <row r="18" spans="1:12" ht="14.25" customHeight="1">
      <c r="A18" s="467" t="s">
        <v>776</v>
      </c>
      <c r="B18" s="233"/>
      <c r="C18" s="233"/>
      <c r="D18" s="233"/>
      <c r="E18" s="233"/>
      <c r="F18" s="233"/>
      <c r="G18" s="233"/>
      <c r="H18" s="233"/>
      <c r="I18" s="233"/>
      <c r="J18" s="260"/>
    </row>
    <row r="19" spans="1:12" ht="14.25" customHeight="1">
      <c r="A19" s="470" t="s">
        <v>790</v>
      </c>
      <c r="B19" s="261">
        <v>207.66606936795858</v>
      </c>
      <c r="C19" s="11">
        <v>0.33727816336211192</v>
      </c>
      <c r="D19" s="11">
        <v>4.2703582764517878E-3</v>
      </c>
      <c r="E19" s="11">
        <v>29.356343164636019</v>
      </c>
      <c r="F19" s="11">
        <v>4.0742876408874471</v>
      </c>
      <c r="G19" s="11">
        <v>0.63004450556937497</v>
      </c>
      <c r="H19" s="11">
        <v>8.9493495218988167E-2</v>
      </c>
      <c r="I19" s="11">
        <v>6.7726294844760492E-3</v>
      </c>
      <c r="J19" s="260">
        <v>1.2589430188818783E-4</v>
      </c>
    </row>
    <row r="20" spans="1:12" ht="14.25" customHeight="1">
      <c r="A20" s="196" t="s">
        <v>791</v>
      </c>
      <c r="B20" s="234"/>
      <c r="C20" s="234"/>
      <c r="D20" s="234"/>
      <c r="E20" s="233"/>
      <c r="F20" s="233"/>
      <c r="G20" s="233"/>
      <c r="H20" s="233"/>
      <c r="I20" s="233"/>
      <c r="J20" s="260"/>
    </row>
    <row r="21" spans="1:12" ht="14.25" customHeight="1">
      <c r="A21" s="472" t="s">
        <v>642</v>
      </c>
      <c r="B21" s="26" t="s">
        <v>558</v>
      </c>
      <c r="C21" s="26" t="s">
        <v>558</v>
      </c>
      <c r="D21" s="26" t="s">
        <v>558</v>
      </c>
      <c r="E21" s="26" t="s">
        <v>558</v>
      </c>
      <c r="F21" s="11">
        <v>17.64841929484297</v>
      </c>
      <c r="G21" s="26" t="s">
        <v>558</v>
      </c>
      <c r="H21" s="26" t="s">
        <v>558</v>
      </c>
      <c r="I21" s="26" t="s">
        <v>558</v>
      </c>
      <c r="J21" s="333" t="s">
        <v>558</v>
      </c>
    </row>
    <row r="22" spans="1:12" ht="14.25" customHeight="1">
      <c r="A22" s="221" t="s">
        <v>794</v>
      </c>
      <c r="B22" s="234"/>
      <c r="C22" s="234"/>
      <c r="D22" s="234"/>
      <c r="E22" s="11"/>
      <c r="F22" s="11"/>
      <c r="G22" s="11"/>
      <c r="H22" s="11"/>
      <c r="I22" s="11"/>
      <c r="J22" s="260"/>
    </row>
    <row r="23" spans="1:12" ht="14.25" customHeight="1">
      <c r="A23" s="472" t="s">
        <v>132</v>
      </c>
      <c r="B23" s="26" t="s">
        <v>558</v>
      </c>
      <c r="C23" s="26" t="s">
        <v>558</v>
      </c>
      <c r="D23" s="26" t="s">
        <v>558</v>
      </c>
      <c r="E23" s="26" t="s">
        <v>558</v>
      </c>
      <c r="F23" s="26" t="s">
        <v>558</v>
      </c>
      <c r="G23" s="26" t="s">
        <v>558</v>
      </c>
      <c r="H23" s="11">
        <v>14.686349150505555</v>
      </c>
      <c r="I23" s="26" t="s">
        <v>558</v>
      </c>
      <c r="J23" s="260">
        <v>9.0881915181097277</v>
      </c>
    </row>
    <row r="24" spans="1:12" ht="14.25" customHeight="1">
      <c r="A24" s="221" t="s">
        <v>133</v>
      </c>
      <c r="B24" s="435"/>
      <c r="C24" s="435"/>
      <c r="D24" s="435"/>
      <c r="E24" s="435"/>
      <c r="F24" s="435"/>
      <c r="G24" s="435"/>
      <c r="H24" s="435"/>
      <c r="I24" s="234"/>
      <c r="J24" s="234"/>
    </row>
    <row r="25" spans="1:12" ht="20.25" customHeight="1">
      <c r="A25" s="976" t="s">
        <v>1581</v>
      </c>
      <c r="B25" s="976"/>
      <c r="C25" s="976"/>
      <c r="D25" s="976"/>
      <c r="E25" s="976"/>
      <c r="F25" s="976"/>
      <c r="G25" s="976"/>
      <c r="H25" s="976"/>
      <c r="I25" s="976"/>
      <c r="J25" s="976"/>
    </row>
    <row r="26" spans="1:12" ht="14.25" customHeight="1">
      <c r="A26" s="976" t="s">
        <v>748</v>
      </c>
      <c r="B26" s="976"/>
      <c r="C26" s="976"/>
      <c r="D26" s="976"/>
      <c r="E26" s="976"/>
      <c r="F26" s="976"/>
      <c r="G26" s="976"/>
      <c r="H26" s="976"/>
      <c r="I26" s="976"/>
      <c r="J26" s="976"/>
    </row>
    <row r="27" spans="1:12" s="84" customFormat="1" ht="18.75" customHeight="1">
      <c r="A27" s="989" t="s">
        <v>1582</v>
      </c>
      <c r="B27" s="989"/>
      <c r="C27" s="989"/>
      <c r="D27" s="989"/>
      <c r="E27" s="989"/>
      <c r="F27" s="989"/>
      <c r="G27" s="989"/>
      <c r="H27" s="989"/>
      <c r="I27" s="989"/>
      <c r="J27" s="989"/>
      <c r="K27" s="990"/>
      <c r="L27" s="990"/>
    </row>
    <row r="28" spans="1:12" s="84" customFormat="1" ht="14.25" customHeight="1">
      <c r="A28" s="919" t="s">
        <v>952</v>
      </c>
      <c r="B28" s="919"/>
      <c r="C28" s="919"/>
      <c r="D28" s="919"/>
      <c r="E28" s="919"/>
      <c r="F28" s="919"/>
      <c r="G28" s="919"/>
      <c r="H28" s="919"/>
      <c r="I28" s="919"/>
      <c r="J28" s="919"/>
    </row>
    <row r="33" spans="1:10">
      <c r="B33" s="262"/>
      <c r="C33" s="218"/>
      <c r="D33" s="218"/>
      <c r="E33" s="218"/>
      <c r="F33" s="218"/>
      <c r="G33" s="218"/>
      <c r="H33" s="218"/>
      <c r="I33" s="218"/>
      <c r="J33" s="218"/>
    </row>
    <row r="34" spans="1:10">
      <c r="A34" s="219"/>
      <c r="B34" s="220"/>
      <c r="C34" s="220"/>
      <c r="D34" s="220"/>
      <c r="E34" s="220"/>
      <c r="F34" s="220"/>
      <c r="G34" s="220"/>
      <c r="H34" s="220"/>
      <c r="I34" s="220"/>
      <c r="J34" s="220"/>
    </row>
  </sheetData>
  <customSheetViews>
    <customSheetView guid="{17A61E15-CB34-4E45-B54C-4890B27A542F}" showGridLines="0">
      <pane ySplit="7" topLeftCell="A8"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A26:J26"/>
    <mergeCell ref="A27:L27"/>
    <mergeCell ref="A28:J28"/>
    <mergeCell ref="A25:J25"/>
    <mergeCell ref="A4:A6"/>
    <mergeCell ref="B4:J4"/>
    <mergeCell ref="B6:J6"/>
  </mergeCells>
  <phoneticPr fontId="6" type="noConversion"/>
  <hyperlinks>
    <hyperlink ref="L2" location="'Spis tablic_Contents'!A1" display="&lt; BACK"/>
  </hyperlinks>
  <pageMargins left="0.78740157480314965" right="0.78740157480314965" top="0.78740157480314965" bottom="0.78740157480314965" header="0.51181102362204722" footer="0.51181102362204722"/>
  <pageSetup paperSize="9" scale="82" orientation="landscape" r:id="rId2"/>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Normal="100" workbookViewId="0">
      <pane ySplit="5" topLeftCell="A51" activePane="bottomLeft" state="frozen"/>
      <selection activeCell="H35" sqref="H35"/>
      <selection pane="bottomLeft"/>
    </sheetView>
  </sheetViews>
  <sheetFormatPr defaultColWidth="9.109375" defaultRowHeight="11.4"/>
  <cols>
    <col min="1" max="1" width="30.5546875" style="266" customWidth="1"/>
    <col min="2" max="2" width="11.33203125" style="266" customWidth="1"/>
    <col min="3" max="11" width="10.88671875" style="266" customWidth="1"/>
    <col min="12" max="12" width="9.6640625" style="266" customWidth="1"/>
    <col min="13" max="13" width="3.88671875" style="266" customWidth="1"/>
    <col min="14" max="22" width="10" style="266" bestFit="1" customWidth="1"/>
    <col min="23" max="23" width="11.6640625" style="266" customWidth="1"/>
    <col min="24" max="16384" width="9.109375" style="266"/>
  </cols>
  <sheetData>
    <row r="1" spans="1:15" ht="14.25" customHeight="1">
      <c r="A1" s="265" t="s">
        <v>1573</v>
      </c>
      <c r="B1" s="265"/>
      <c r="C1" s="265"/>
      <c r="D1" s="265"/>
      <c r="E1" s="265"/>
      <c r="F1" s="265"/>
      <c r="G1" s="265"/>
      <c r="H1" s="265"/>
      <c r="I1" s="265"/>
      <c r="J1" s="265"/>
      <c r="K1" s="265"/>
      <c r="L1" s="265"/>
      <c r="N1" s="267" t="s">
        <v>503</v>
      </c>
      <c r="O1" s="136"/>
    </row>
    <row r="2" spans="1:15" s="294" customFormat="1" ht="14.25" customHeight="1">
      <c r="A2" s="857" t="s">
        <v>1574</v>
      </c>
      <c r="B2" s="293"/>
      <c r="C2" s="293"/>
      <c r="D2" s="293"/>
      <c r="E2" s="293"/>
      <c r="F2" s="293"/>
      <c r="G2" s="293"/>
      <c r="H2" s="293"/>
      <c r="I2" s="293"/>
      <c r="J2" s="293"/>
      <c r="K2" s="293"/>
      <c r="L2" s="293"/>
      <c r="N2" s="295" t="s">
        <v>504</v>
      </c>
      <c r="O2" s="296"/>
    </row>
    <row r="3" spans="1:15" ht="5.0999999999999996" customHeight="1">
      <c r="A3" s="268"/>
      <c r="B3" s="269"/>
      <c r="C3" s="270"/>
      <c r="D3" s="270"/>
      <c r="E3" s="270"/>
      <c r="F3" s="270"/>
      <c r="G3" s="270"/>
      <c r="H3" s="270"/>
      <c r="I3" s="270"/>
      <c r="J3" s="270"/>
      <c r="K3" s="270"/>
      <c r="L3" s="270"/>
      <c r="N3" s="271"/>
      <c r="O3" s="136"/>
    </row>
    <row r="4" spans="1:15" ht="30.75" customHeight="1">
      <c r="A4" s="994" t="s">
        <v>936</v>
      </c>
      <c r="B4" s="996" t="s">
        <v>977</v>
      </c>
      <c r="C4" s="998" t="s">
        <v>976</v>
      </c>
      <c r="D4" s="999"/>
      <c r="E4" s="999"/>
      <c r="F4" s="999"/>
      <c r="G4" s="999"/>
      <c r="H4" s="999"/>
      <c r="I4" s="999"/>
      <c r="J4" s="999"/>
      <c r="K4" s="999"/>
      <c r="L4" s="999"/>
    </row>
    <row r="5" spans="1:15" ht="65.25" customHeight="1">
      <c r="A5" s="995"/>
      <c r="B5" s="997"/>
      <c r="C5" s="272" t="s">
        <v>978</v>
      </c>
      <c r="D5" s="272" t="s">
        <v>201</v>
      </c>
      <c r="E5" s="272" t="s">
        <v>200</v>
      </c>
      <c r="F5" s="272" t="s">
        <v>1004</v>
      </c>
      <c r="G5" s="272" t="s">
        <v>1005</v>
      </c>
      <c r="H5" s="272" t="s">
        <v>1006</v>
      </c>
      <c r="I5" s="272" t="s">
        <v>1007</v>
      </c>
      <c r="J5" s="272" t="s">
        <v>1008</v>
      </c>
      <c r="K5" s="272" t="s">
        <v>1009</v>
      </c>
      <c r="L5" s="272" t="s">
        <v>979</v>
      </c>
    </row>
    <row r="6" spans="1:15" ht="26.25" customHeight="1">
      <c r="A6" s="993" t="s">
        <v>996</v>
      </c>
      <c r="B6" s="993"/>
      <c r="C6" s="993"/>
      <c r="D6" s="993"/>
      <c r="E6" s="993"/>
      <c r="F6" s="993"/>
      <c r="G6" s="993"/>
      <c r="H6" s="993"/>
      <c r="I6" s="993"/>
      <c r="J6" s="993"/>
      <c r="K6" s="993"/>
      <c r="L6" s="993"/>
    </row>
    <row r="7" spans="1:15" ht="14.25" customHeight="1">
      <c r="A7" s="273" t="s">
        <v>802</v>
      </c>
      <c r="B7" s="274"/>
      <c r="C7" s="274"/>
      <c r="D7" s="274"/>
      <c r="E7" s="274"/>
      <c r="F7" s="274"/>
      <c r="G7" s="274"/>
      <c r="H7" s="274"/>
      <c r="I7" s="274"/>
      <c r="J7" s="274"/>
      <c r="K7" s="274"/>
    </row>
    <row r="8" spans="1:15" ht="14.25" customHeight="1">
      <c r="A8" s="297" t="s">
        <v>524</v>
      </c>
      <c r="B8" s="274"/>
      <c r="C8" s="274"/>
      <c r="D8" s="274"/>
      <c r="E8" s="274"/>
      <c r="F8" s="274"/>
      <c r="G8" s="274"/>
      <c r="H8" s="274"/>
      <c r="I8" s="274"/>
      <c r="J8" s="274"/>
      <c r="K8" s="274"/>
    </row>
    <row r="9" spans="1:15" s="768" customFormat="1" ht="14.25" customHeight="1">
      <c r="A9" s="843">
        <v>2000</v>
      </c>
      <c r="B9" s="729">
        <v>1554</v>
      </c>
      <c r="C9" s="729">
        <v>710</v>
      </c>
      <c r="D9" s="729">
        <v>516</v>
      </c>
      <c r="E9" s="729">
        <v>269</v>
      </c>
      <c r="F9" s="729">
        <v>29</v>
      </c>
      <c r="G9" s="729">
        <v>18</v>
      </c>
      <c r="H9" s="729">
        <v>10</v>
      </c>
      <c r="I9" s="729">
        <v>2</v>
      </c>
      <c r="J9" s="729" t="s">
        <v>558</v>
      </c>
      <c r="K9" s="729" t="s">
        <v>558</v>
      </c>
      <c r="L9" s="726" t="s">
        <v>558</v>
      </c>
      <c r="M9" s="625"/>
    </row>
    <row r="10" spans="1:15" s="768" customFormat="1" ht="14.25" customHeight="1">
      <c r="A10" s="844">
        <v>2019</v>
      </c>
      <c r="B10" s="779">
        <v>1311</v>
      </c>
      <c r="C10" s="765">
        <v>1110</v>
      </c>
      <c r="D10" s="779">
        <v>154</v>
      </c>
      <c r="E10" s="779">
        <v>43</v>
      </c>
      <c r="F10" s="779">
        <v>3</v>
      </c>
      <c r="G10" s="779">
        <v>1</v>
      </c>
      <c r="H10" s="729" t="s">
        <v>558</v>
      </c>
      <c r="I10" s="729" t="s">
        <v>558</v>
      </c>
      <c r="J10" s="729" t="s">
        <v>558</v>
      </c>
      <c r="K10" s="726" t="s">
        <v>558</v>
      </c>
      <c r="L10" s="726" t="s">
        <v>558</v>
      </c>
      <c r="M10" s="625"/>
    </row>
    <row r="11" spans="1:15" ht="14.25" customHeight="1">
      <c r="A11" s="277" t="s">
        <v>796</v>
      </c>
      <c r="B11" s="278"/>
      <c r="C11" s="278"/>
      <c r="D11" s="278"/>
      <c r="E11" s="278"/>
      <c r="F11" s="278"/>
      <c r="G11" s="278"/>
      <c r="H11" s="278"/>
      <c r="I11" s="278"/>
      <c r="J11" s="278"/>
      <c r="K11" s="278"/>
      <c r="L11" s="279"/>
    </row>
    <row r="12" spans="1:15" ht="14.25" customHeight="1">
      <c r="A12" s="298" t="s">
        <v>795</v>
      </c>
      <c r="B12" s="278"/>
      <c r="C12" s="278"/>
      <c r="D12" s="278"/>
      <c r="E12" s="278"/>
      <c r="F12" s="278"/>
      <c r="G12" s="278"/>
      <c r="H12" s="278"/>
      <c r="I12" s="278"/>
      <c r="J12" s="278"/>
      <c r="K12" s="278"/>
      <c r="L12" s="279"/>
    </row>
    <row r="13" spans="1:15" s="768" customFormat="1" ht="14.25" customHeight="1">
      <c r="A13" s="843">
        <v>2000</v>
      </c>
      <c r="B13" s="253">
        <f>B9*100/$B9</f>
        <v>100</v>
      </c>
      <c r="C13" s="253">
        <f>C9*100/$B9</f>
        <v>45.688545688545688</v>
      </c>
      <c r="D13" s="253">
        <f t="shared" ref="D13:I13" si="0">D9*100/$B9</f>
        <v>33.204633204633204</v>
      </c>
      <c r="E13" s="253">
        <f t="shared" si="0"/>
        <v>17.310167310167309</v>
      </c>
      <c r="F13" s="253">
        <f t="shared" si="0"/>
        <v>1.8661518661518661</v>
      </c>
      <c r="G13" s="253">
        <f t="shared" si="0"/>
        <v>1.1583011583011582</v>
      </c>
      <c r="H13" s="253">
        <f t="shared" si="0"/>
        <v>0.64350064350064351</v>
      </c>
      <c r="I13" s="253">
        <f t="shared" si="0"/>
        <v>0.1287001287001287</v>
      </c>
      <c r="J13" s="253" t="s">
        <v>558</v>
      </c>
      <c r="K13" s="253" t="s">
        <v>558</v>
      </c>
      <c r="L13" s="254" t="s">
        <v>558</v>
      </c>
    </row>
    <row r="14" spans="1:15" s="768" customFormat="1" ht="14.25" customHeight="1">
      <c r="A14" s="844">
        <v>2019</v>
      </c>
      <c r="B14" s="758">
        <f>SUM(C14:L14)</f>
        <v>100.00000000000001</v>
      </c>
      <c r="C14" s="758">
        <f>C10*100/B10</f>
        <v>84.668192219679639</v>
      </c>
      <c r="D14" s="758">
        <f>D10*100/B10</f>
        <v>11.746758199847445</v>
      </c>
      <c r="E14" s="758">
        <f>E10*100/B10</f>
        <v>3.2799389778794814</v>
      </c>
      <c r="F14" s="758">
        <f>F10*100/B10</f>
        <v>0.2288329519450801</v>
      </c>
      <c r="G14" s="758">
        <f>G10*100/B10</f>
        <v>7.6277650648360035E-2</v>
      </c>
      <c r="H14" s="758" t="s">
        <v>558</v>
      </c>
      <c r="I14" s="758" t="s">
        <v>558</v>
      </c>
      <c r="J14" s="758" t="s">
        <v>558</v>
      </c>
      <c r="K14" s="758" t="s">
        <v>558</v>
      </c>
      <c r="L14" s="759" t="s">
        <v>558</v>
      </c>
    </row>
    <row r="15" spans="1:15" ht="14.25" customHeight="1">
      <c r="A15" s="273" t="s">
        <v>797</v>
      </c>
      <c r="B15" s="281"/>
      <c r="C15" s="281"/>
      <c r="D15" s="281"/>
      <c r="E15" s="281"/>
      <c r="F15" s="281"/>
      <c r="G15" s="281"/>
      <c r="H15" s="281"/>
      <c r="I15" s="281"/>
      <c r="J15" s="281"/>
      <c r="K15" s="281"/>
      <c r="L15" s="282"/>
    </row>
    <row r="16" spans="1:15" ht="14.25" customHeight="1">
      <c r="A16" s="299" t="s">
        <v>523</v>
      </c>
      <c r="B16" s="281"/>
      <c r="C16" s="281"/>
      <c r="D16" s="281"/>
      <c r="E16" s="281"/>
      <c r="F16" s="281"/>
      <c r="G16" s="281"/>
      <c r="H16" s="281"/>
      <c r="I16" s="281"/>
      <c r="J16" s="281"/>
      <c r="K16" s="281"/>
      <c r="L16" s="282"/>
    </row>
    <row r="17" spans="1:23" s="768" customFormat="1" ht="14.25" customHeight="1">
      <c r="A17" s="843">
        <v>2000</v>
      </c>
      <c r="B17" s="253">
        <v>180.5</v>
      </c>
      <c r="C17" s="253">
        <v>6.4</v>
      </c>
      <c r="D17" s="253">
        <v>27.4</v>
      </c>
      <c r="E17" s="253">
        <v>56.4</v>
      </c>
      <c r="F17" s="253">
        <v>20.8</v>
      </c>
      <c r="G17" s="253">
        <v>23.8</v>
      </c>
      <c r="H17" s="253">
        <v>31</v>
      </c>
      <c r="I17" s="253">
        <v>14.8</v>
      </c>
      <c r="J17" s="253" t="s">
        <v>558</v>
      </c>
      <c r="K17" s="253" t="s">
        <v>558</v>
      </c>
      <c r="L17" s="254" t="s">
        <v>558</v>
      </c>
      <c r="M17" s="813"/>
      <c r="N17" s="813"/>
      <c r="O17" s="813"/>
      <c r="P17" s="813"/>
      <c r="Q17" s="813"/>
      <c r="R17" s="813"/>
    </row>
    <row r="18" spans="1:23" s="768" customFormat="1" ht="14.25" customHeight="1">
      <c r="A18" s="844">
        <v>2019</v>
      </c>
      <c r="B18" s="841">
        <v>27091</v>
      </c>
      <c r="C18" s="841">
        <v>7574</v>
      </c>
      <c r="D18" s="841">
        <v>7782</v>
      </c>
      <c r="E18" s="841">
        <v>8137</v>
      </c>
      <c r="F18" s="841">
        <v>1866</v>
      </c>
      <c r="G18" s="841">
        <v>1732</v>
      </c>
      <c r="H18" s="758" t="s">
        <v>558</v>
      </c>
      <c r="I18" s="758" t="s">
        <v>558</v>
      </c>
      <c r="J18" s="758" t="s">
        <v>558</v>
      </c>
      <c r="K18" s="758" t="s">
        <v>558</v>
      </c>
      <c r="L18" s="759" t="s">
        <v>558</v>
      </c>
      <c r="M18" s="813"/>
      <c r="N18" s="813"/>
      <c r="O18" s="813"/>
      <c r="P18" s="813"/>
      <c r="Q18" s="813"/>
      <c r="R18" s="813"/>
    </row>
    <row r="19" spans="1:23" ht="14.25" customHeight="1">
      <c r="A19" s="277" t="s">
        <v>798</v>
      </c>
      <c r="B19" s="281"/>
      <c r="C19" s="281"/>
      <c r="D19" s="281"/>
      <c r="E19" s="281"/>
      <c r="F19" s="281"/>
      <c r="G19" s="281"/>
      <c r="H19" s="281"/>
      <c r="I19" s="281"/>
      <c r="J19" s="278"/>
      <c r="K19" s="278"/>
      <c r="L19" s="279"/>
    </row>
    <row r="20" spans="1:23" ht="14.25" customHeight="1">
      <c r="A20" s="298" t="s">
        <v>795</v>
      </c>
      <c r="B20" s="281"/>
      <c r="C20" s="281"/>
      <c r="D20" s="281"/>
      <c r="E20" s="281"/>
      <c r="F20" s="281"/>
      <c r="G20" s="281"/>
      <c r="H20" s="281"/>
      <c r="I20" s="281"/>
      <c r="J20" s="278"/>
      <c r="K20" s="278"/>
      <c r="L20" s="279"/>
    </row>
    <row r="21" spans="1:23" s="768" customFormat="1" ht="14.25" customHeight="1">
      <c r="A21" s="843">
        <v>2000</v>
      </c>
      <c r="B21" s="253">
        <f>B17*100/$B17</f>
        <v>100</v>
      </c>
      <c r="C21" s="253">
        <f>C17*100/$B17</f>
        <v>3.5457063711911356</v>
      </c>
      <c r="D21" s="253">
        <f t="shared" ref="D21:I21" si="1">D17*100/$B17</f>
        <v>15.180055401662051</v>
      </c>
      <c r="E21" s="253">
        <f t="shared" si="1"/>
        <v>31.246537396121884</v>
      </c>
      <c r="F21" s="253">
        <f t="shared" si="1"/>
        <v>11.523545706371191</v>
      </c>
      <c r="G21" s="253">
        <f t="shared" si="1"/>
        <v>13.185595567867036</v>
      </c>
      <c r="H21" s="253">
        <f t="shared" si="1"/>
        <v>17.174515235457065</v>
      </c>
      <c r="I21" s="253">
        <f t="shared" si="1"/>
        <v>8.1994459833795013</v>
      </c>
      <c r="J21" s="253" t="s">
        <v>558</v>
      </c>
      <c r="K21" s="253" t="s">
        <v>558</v>
      </c>
      <c r="L21" s="254" t="s">
        <v>558</v>
      </c>
    </row>
    <row r="22" spans="1:23" s="768" customFormat="1" ht="14.25" customHeight="1">
      <c r="A22" s="844">
        <v>2019</v>
      </c>
      <c r="B22" s="758">
        <f>SUM(C22:L22)</f>
        <v>99.999999999999986</v>
      </c>
      <c r="C22" s="758">
        <f>C18*100/B18</f>
        <v>27.957624303274152</v>
      </c>
      <c r="D22" s="758">
        <f>D18*100/B18</f>
        <v>28.725406961721603</v>
      </c>
      <c r="E22" s="758">
        <f>E18*100/B18</f>
        <v>30.035805248975674</v>
      </c>
      <c r="F22" s="758">
        <f>F18*100/B18</f>
        <v>6.8878963493411094</v>
      </c>
      <c r="G22" s="758">
        <f>G18*100/B18</f>
        <v>6.3932671366874612</v>
      </c>
      <c r="H22" s="758" t="s">
        <v>558</v>
      </c>
      <c r="I22" s="758" t="s">
        <v>558</v>
      </c>
      <c r="J22" s="758" t="s">
        <v>558</v>
      </c>
      <c r="K22" s="758" t="s">
        <v>558</v>
      </c>
      <c r="L22" s="759" t="s">
        <v>558</v>
      </c>
    </row>
    <row r="23" spans="1:23" ht="33" customHeight="1">
      <c r="A23" s="993" t="s">
        <v>997</v>
      </c>
      <c r="B23" s="993"/>
      <c r="C23" s="993"/>
      <c r="D23" s="993"/>
      <c r="E23" s="993"/>
      <c r="F23" s="993"/>
      <c r="G23" s="993"/>
      <c r="H23" s="993"/>
      <c r="I23" s="993"/>
      <c r="J23" s="993"/>
      <c r="K23" s="993"/>
      <c r="L23" s="993"/>
    </row>
    <row r="24" spans="1:23" ht="14.25" customHeight="1">
      <c r="A24" s="273" t="s">
        <v>802</v>
      </c>
      <c r="B24" s="274"/>
      <c r="C24" s="285"/>
      <c r="D24" s="285"/>
      <c r="E24" s="285"/>
      <c r="F24" s="285"/>
      <c r="G24" s="285"/>
      <c r="H24" s="285"/>
      <c r="I24" s="285"/>
      <c r="J24" s="285"/>
      <c r="K24" s="285"/>
    </row>
    <row r="25" spans="1:23" ht="14.25" customHeight="1">
      <c r="A25" s="297" t="s">
        <v>524</v>
      </c>
      <c r="B25" s="274"/>
      <c r="C25" s="285"/>
      <c r="D25" s="285"/>
      <c r="E25" s="285"/>
      <c r="F25" s="285"/>
      <c r="G25" s="285"/>
      <c r="H25" s="285"/>
      <c r="I25" s="285"/>
      <c r="J25" s="285"/>
      <c r="K25" s="285"/>
      <c r="N25" s="286"/>
      <c r="O25" s="286"/>
      <c r="P25" s="286"/>
      <c r="Q25" s="286"/>
      <c r="R25" s="286"/>
      <c r="S25" s="286"/>
      <c r="T25" s="286"/>
      <c r="U25" s="286"/>
      <c r="V25" s="286"/>
      <c r="W25" s="286"/>
    </row>
    <row r="26" spans="1:23" s="768" customFormat="1" ht="14.25" customHeight="1">
      <c r="A26" s="837">
        <v>2000</v>
      </c>
      <c r="B26" s="729">
        <v>1675</v>
      </c>
      <c r="C26" s="729">
        <v>392</v>
      </c>
      <c r="D26" s="729">
        <v>432</v>
      </c>
      <c r="E26" s="729">
        <v>576</v>
      </c>
      <c r="F26" s="729">
        <v>117</v>
      </c>
      <c r="G26" s="729">
        <v>50</v>
      </c>
      <c r="H26" s="729">
        <v>43</v>
      </c>
      <c r="I26" s="729">
        <v>27</v>
      </c>
      <c r="J26" s="729">
        <v>15</v>
      </c>
      <c r="K26" s="729">
        <v>14</v>
      </c>
      <c r="L26" s="726">
        <v>9</v>
      </c>
    </row>
    <row r="27" spans="1:23" s="768" customFormat="1" ht="14.25" customHeight="1">
      <c r="A27" s="838">
        <v>2019</v>
      </c>
      <c r="B27" s="774">
        <v>1778</v>
      </c>
      <c r="C27" s="774">
        <v>682</v>
      </c>
      <c r="D27" s="774">
        <v>512</v>
      </c>
      <c r="E27" s="774">
        <v>401</v>
      </c>
      <c r="F27" s="774">
        <v>65</v>
      </c>
      <c r="G27" s="774">
        <v>36</v>
      </c>
      <c r="H27" s="774">
        <v>33</v>
      </c>
      <c r="I27" s="774">
        <v>24</v>
      </c>
      <c r="J27" s="774">
        <v>12</v>
      </c>
      <c r="K27" s="774">
        <v>10</v>
      </c>
      <c r="L27" s="774">
        <v>3</v>
      </c>
      <c r="M27" s="839"/>
      <c r="N27" s="839"/>
      <c r="O27" s="839"/>
      <c r="P27" s="839"/>
      <c r="Q27" s="839"/>
      <c r="R27" s="839"/>
      <c r="S27" s="839"/>
      <c r="T27" s="839"/>
      <c r="U27" s="839"/>
      <c r="V27" s="839"/>
      <c r="W27" s="839"/>
    </row>
    <row r="28" spans="1:23" ht="14.25" customHeight="1">
      <c r="A28" s="287" t="s">
        <v>799</v>
      </c>
      <c r="B28" s="278"/>
      <c r="C28" s="278"/>
      <c r="D28" s="278"/>
      <c r="E28" s="278"/>
      <c r="F28" s="278"/>
      <c r="G28" s="278"/>
      <c r="H28" s="278"/>
      <c r="I28" s="278"/>
      <c r="J28" s="278"/>
      <c r="K28" s="278"/>
      <c r="L28" s="279"/>
    </row>
    <row r="29" spans="1:23" ht="14.25" customHeight="1">
      <c r="A29" s="300" t="s">
        <v>795</v>
      </c>
      <c r="B29" s="278"/>
      <c r="C29" s="278"/>
      <c r="D29" s="278"/>
      <c r="E29" s="278"/>
      <c r="F29" s="278"/>
      <c r="G29" s="278"/>
      <c r="H29" s="278"/>
      <c r="I29" s="278"/>
      <c r="J29" s="278"/>
      <c r="K29" s="279"/>
      <c r="L29" s="279"/>
    </row>
    <row r="30" spans="1:23" s="768" customFormat="1" ht="14.25" customHeight="1">
      <c r="A30" s="837">
        <v>2000</v>
      </c>
      <c r="B30" s="761">
        <f>B26*100/$B26</f>
        <v>100</v>
      </c>
      <c r="C30" s="761">
        <f t="shared" ref="C30:L30" si="2">C26*100/$B26</f>
        <v>23.402985074626866</v>
      </c>
      <c r="D30" s="761">
        <f t="shared" si="2"/>
        <v>25.791044776119403</v>
      </c>
      <c r="E30" s="761">
        <f t="shared" si="2"/>
        <v>34.388059701492537</v>
      </c>
      <c r="F30" s="761">
        <f t="shared" si="2"/>
        <v>6.9850746268656714</v>
      </c>
      <c r="G30" s="761">
        <f t="shared" si="2"/>
        <v>2.9850746268656718</v>
      </c>
      <c r="H30" s="761">
        <f t="shared" si="2"/>
        <v>2.5671641791044775</v>
      </c>
      <c r="I30" s="761">
        <f t="shared" si="2"/>
        <v>1.6119402985074627</v>
      </c>
      <c r="J30" s="761">
        <f t="shared" si="2"/>
        <v>0.89552238805970152</v>
      </c>
      <c r="K30" s="764">
        <f t="shared" si="2"/>
        <v>0.83582089552238803</v>
      </c>
      <c r="L30" s="764">
        <f t="shared" si="2"/>
        <v>0.53731343283582089</v>
      </c>
      <c r="M30" s="991"/>
      <c r="N30" s="992"/>
      <c r="O30" s="992"/>
      <c r="P30" s="992"/>
      <c r="Q30" s="992"/>
      <c r="R30" s="992"/>
      <c r="S30" s="992"/>
      <c r="T30" s="992"/>
      <c r="U30" s="992"/>
      <c r="V30" s="992"/>
      <c r="W30" s="992"/>
    </row>
    <row r="31" spans="1:23" s="768" customFormat="1" ht="14.25" customHeight="1">
      <c r="A31" s="838">
        <v>2019</v>
      </c>
      <c r="B31" s="758">
        <f>SUM(C31:L31)</f>
        <v>100.00000000000001</v>
      </c>
      <c r="C31" s="758">
        <f>C27*100/B27</f>
        <v>38.357705286839142</v>
      </c>
      <c r="D31" s="758">
        <f>D27*100/B27</f>
        <v>28.796400449943757</v>
      </c>
      <c r="E31" s="758">
        <f>E27*100/B27</f>
        <v>22.553430821147355</v>
      </c>
      <c r="F31" s="758">
        <f>F27*100/B27</f>
        <v>3.6557930258717661</v>
      </c>
      <c r="G31" s="758">
        <f>G27*100/B27</f>
        <v>2.0247469066366706</v>
      </c>
      <c r="H31" s="758">
        <f>H27*100/B27</f>
        <v>1.8560179977502813</v>
      </c>
      <c r="I31" s="758">
        <f>+I27*100/B27</f>
        <v>1.3498312710911136</v>
      </c>
      <c r="J31" s="758">
        <f>J27*100/B27</f>
        <v>0.67491563554555678</v>
      </c>
      <c r="K31" s="759">
        <f>K27*100/B27</f>
        <v>0.56242969628796402</v>
      </c>
      <c r="L31" s="759">
        <f>L27*100/B27</f>
        <v>0.1687289088863892</v>
      </c>
      <c r="M31" s="991"/>
      <c r="N31" s="992"/>
      <c r="O31" s="992"/>
      <c r="P31" s="992"/>
      <c r="Q31" s="992"/>
      <c r="R31" s="992"/>
      <c r="S31" s="992"/>
      <c r="T31" s="992"/>
      <c r="U31" s="992"/>
      <c r="V31" s="992"/>
      <c r="W31" s="992"/>
    </row>
    <row r="32" spans="1:23" ht="14.25" customHeight="1">
      <c r="A32" s="288" t="s">
        <v>797</v>
      </c>
      <c r="B32" s="281"/>
      <c r="C32" s="281"/>
      <c r="D32" s="281"/>
      <c r="E32" s="281"/>
      <c r="F32" s="281"/>
      <c r="G32" s="281"/>
      <c r="H32" s="281"/>
      <c r="I32" s="281"/>
      <c r="J32" s="281"/>
      <c r="K32" s="281"/>
      <c r="L32" s="282"/>
      <c r="M32" s="991"/>
      <c r="N32" s="992"/>
      <c r="O32" s="992"/>
      <c r="P32" s="992"/>
      <c r="Q32" s="992"/>
      <c r="R32" s="992"/>
      <c r="S32" s="992"/>
      <c r="T32" s="992"/>
      <c r="U32" s="992"/>
      <c r="V32" s="992"/>
      <c r="W32" s="992"/>
    </row>
    <row r="33" spans="1:23" ht="14.25" customHeight="1">
      <c r="A33" s="301" t="s">
        <v>523</v>
      </c>
      <c r="B33" s="281"/>
      <c r="C33" s="281"/>
      <c r="D33" s="281"/>
      <c r="E33" s="281"/>
      <c r="F33" s="281"/>
      <c r="G33" s="281"/>
      <c r="H33" s="281"/>
      <c r="I33" s="281"/>
      <c r="J33" s="281"/>
      <c r="K33" s="281"/>
      <c r="L33" s="282"/>
      <c r="M33" s="991"/>
      <c r="N33" s="992"/>
      <c r="O33" s="992"/>
      <c r="P33" s="992"/>
      <c r="Q33" s="992"/>
      <c r="R33" s="992"/>
      <c r="S33" s="992"/>
      <c r="T33" s="992"/>
      <c r="U33" s="992"/>
      <c r="V33" s="992"/>
      <c r="W33" s="992"/>
    </row>
    <row r="34" spans="1:23" s="768" customFormat="1" ht="14.25" customHeight="1">
      <c r="A34" s="840">
        <v>2000</v>
      </c>
      <c r="B34" s="253">
        <v>2083.1999999999998</v>
      </c>
      <c r="C34" s="253">
        <v>3.9</v>
      </c>
      <c r="D34" s="253">
        <v>25.8</v>
      </c>
      <c r="E34" s="253">
        <v>133.9</v>
      </c>
      <c r="F34" s="253">
        <v>80.5</v>
      </c>
      <c r="G34" s="253">
        <v>69.5</v>
      </c>
      <c r="H34" s="253">
        <v>150.19999999999999</v>
      </c>
      <c r="I34" s="253">
        <v>194.6</v>
      </c>
      <c r="J34" s="253">
        <v>203.5</v>
      </c>
      <c r="K34" s="253">
        <v>376.1</v>
      </c>
      <c r="L34" s="254">
        <v>845.3</v>
      </c>
      <c r="M34" s="991"/>
      <c r="N34" s="992"/>
      <c r="O34" s="992"/>
      <c r="P34" s="992"/>
      <c r="Q34" s="992"/>
      <c r="R34" s="992"/>
      <c r="S34" s="992"/>
      <c r="T34" s="992"/>
      <c r="U34" s="992"/>
      <c r="V34" s="992"/>
      <c r="W34" s="992"/>
    </row>
    <row r="35" spans="1:23" s="768" customFormat="1" ht="14.25" customHeight="1">
      <c r="A35" s="838">
        <v>2019</v>
      </c>
      <c r="B35" s="841">
        <v>1158999</v>
      </c>
      <c r="C35" s="841">
        <v>6951</v>
      </c>
      <c r="D35" s="841">
        <v>28370</v>
      </c>
      <c r="E35" s="841">
        <v>85145</v>
      </c>
      <c r="F35" s="841">
        <v>45771</v>
      </c>
      <c r="G35" s="841">
        <v>49651</v>
      </c>
      <c r="H35" s="841">
        <v>104020</v>
      </c>
      <c r="I35" s="841">
        <v>171064</v>
      </c>
      <c r="J35" s="841">
        <v>152262</v>
      </c>
      <c r="K35" s="841">
        <v>266291</v>
      </c>
      <c r="L35" s="842">
        <v>249474</v>
      </c>
      <c r="M35" s="991"/>
      <c r="N35" s="992"/>
      <c r="O35" s="992"/>
      <c r="P35" s="992"/>
      <c r="Q35" s="992"/>
      <c r="R35" s="992"/>
      <c r="S35" s="992"/>
      <c r="T35" s="992"/>
      <c r="U35" s="992"/>
      <c r="V35" s="992"/>
      <c r="W35" s="992"/>
    </row>
    <row r="36" spans="1:23" ht="14.25" customHeight="1">
      <c r="A36" s="287" t="s">
        <v>799</v>
      </c>
      <c r="B36" s="281"/>
      <c r="C36" s="281"/>
      <c r="D36" s="281"/>
      <c r="E36" s="281"/>
      <c r="F36" s="281"/>
      <c r="G36" s="281"/>
      <c r="H36" s="281"/>
      <c r="I36" s="281"/>
      <c r="J36" s="281"/>
      <c r="K36" s="281"/>
      <c r="L36" s="282"/>
      <c r="M36" s="992"/>
      <c r="N36" s="992"/>
      <c r="O36" s="992"/>
      <c r="P36" s="992"/>
      <c r="Q36" s="992"/>
      <c r="R36" s="992"/>
      <c r="S36" s="992"/>
      <c r="T36" s="992"/>
      <c r="U36" s="992"/>
      <c r="V36" s="992"/>
      <c r="W36" s="992"/>
    </row>
    <row r="37" spans="1:23" ht="14.25" customHeight="1">
      <c r="A37" s="300" t="s">
        <v>795</v>
      </c>
      <c r="B37" s="281"/>
      <c r="C37" s="281"/>
      <c r="D37" s="281"/>
      <c r="E37" s="281"/>
      <c r="F37" s="281"/>
      <c r="G37" s="281"/>
      <c r="H37" s="281"/>
      <c r="I37" s="281"/>
      <c r="J37" s="281"/>
      <c r="K37" s="281"/>
      <c r="L37" s="282"/>
      <c r="M37" s="992"/>
      <c r="N37" s="992"/>
      <c r="O37" s="992"/>
      <c r="P37" s="992"/>
      <c r="Q37" s="992"/>
      <c r="R37" s="992"/>
      <c r="S37" s="992"/>
      <c r="T37" s="992"/>
      <c r="U37" s="992"/>
      <c r="V37" s="992"/>
      <c r="W37" s="992"/>
    </row>
    <row r="38" spans="1:23" s="768" customFormat="1" ht="14.25" customHeight="1">
      <c r="A38" s="837">
        <v>2000</v>
      </c>
      <c r="B38" s="253">
        <f>B34*100/$B34</f>
        <v>100</v>
      </c>
      <c r="C38" s="253">
        <f t="shared" ref="C38:L38" si="3">C34*100/$B34</f>
        <v>0.18721198156682028</v>
      </c>
      <c r="D38" s="253">
        <f t="shared" si="3"/>
        <v>1.2384792626728112</v>
      </c>
      <c r="E38" s="253">
        <f t="shared" si="3"/>
        <v>6.427611367127497</v>
      </c>
      <c r="F38" s="253">
        <f t="shared" si="3"/>
        <v>3.8642473118279574</v>
      </c>
      <c r="G38" s="253">
        <f t="shared" si="3"/>
        <v>3.3362135176651311</v>
      </c>
      <c r="H38" s="253">
        <f t="shared" si="3"/>
        <v>7.2100614439324113</v>
      </c>
      <c r="I38" s="253">
        <f t="shared" si="3"/>
        <v>9.341397849462366</v>
      </c>
      <c r="J38" s="253">
        <f t="shared" si="3"/>
        <v>9.7686251920122888</v>
      </c>
      <c r="K38" s="253">
        <f t="shared" si="3"/>
        <v>18.053955453149005</v>
      </c>
      <c r="L38" s="254">
        <f t="shared" si="3"/>
        <v>40.576996927803386</v>
      </c>
      <c r="M38" s="992"/>
      <c r="N38" s="992"/>
      <c r="O38" s="992"/>
      <c r="P38" s="992"/>
      <c r="Q38" s="992"/>
      <c r="R38" s="992"/>
      <c r="S38" s="992"/>
      <c r="T38" s="992"/>
      <c r="U38" s="992"/>
      <c r="V38" s="992"/>
      <c r="W38" s="992"/>
    </row>
    <row r="39" spans="1:23" s="768" customFormat="1" ht="14.25" customHeight="1">
      <c r="A39" s="838">
        <v>2019</v>
      </c>
      <c r="B39" s="758">
        <f>SUM(C39:L39)</f>
        <v>100</v>
      </c>
      <c r="C39" s="758">
        <f>C35*100/B35</f>
        <v>0.59974167363388575</v>
      </c>
      <c r="D39" s="758">
        <f>D35*100/B35</f>
        <v>2.447801939432217</v>
      </c>
      <c r="E39" s="758">
        <f>E35*100/B35</f>
        <v>7.3464256655959153</v>
      </c>
      <c r="F39" s="758">
        <f>F35*100/B35</f>
        <v>3.949183735275009</v>
      </c>
      <c r="G39" s="758">
        <f>G35*100/B35</f>
        <v>4.2839553787363061</v>
      </c>
      <c r="H39" s="758">
        <f>H35*100/B35</f>
        <v>8.9749861734134377</v>
      </c>
      <c r="I39" s="758">
        <f>I35*100/B35</f>
        <v>14.759633097181274</v>
      </c>
      <c r="J39" s="758">
        <f>J35*100/B35</f>
        <v>13.137371128016504</v>
      </c>
      <c r="K39" s="759">
        <f>K35*100/B35</f>
        <v>22.975947347668118</v>
      </c>
      <c r="L39" s="759">
        <f>L35*100/B35</f>
        <v>21.524953861047337</v>
      </c>
      <c r="M39" s="992"/>
      <c r="N39" s="992"/>
      <c r="O39" s="992"/>
      <c r="P39" s="992"/>
      <c r="Q39" s="992"/>
      <c r="R39" s="992"/>
      <c r="S39" s="992"/>
      <c r="T39" s="992"/>
      <c r="U39" s="992"/>
      <c r="V39" s="992"/>
      <c r="W39" s="992"/>
    </row>
    <row r="40" spans="1:23" ht="30" customHeight="1">
      <c r="A40" s="993" t="s">
        <v>998</v>
      </c>
      <c r="B40" s="993"/>
      <c r="C40" s="993"/>
      <c r="D40" s="993"/>
      <c r="E40" s="993"/>
      <c r="F40" s="993"/>
      <c r="G40" s="993"/>
      <c r="H40" s="993"/>
      <c r="I40" s="993"/>
      <c r="J40" s="993"/>
      <c r="K40" s="993"/>
      <c r="L40" s="993"/>
      <c r="M40" s="992"/>
      <c r="N40" s="992"/>
      <c r="O40" s="992"/>
      <c r="P40" s="992"/>
      <c r="Q40" s="992"/>
      <c r="R40" s="992"/>
      <c r="S40" s="992"/>
      <c r="T40" s="992"/>
      <c r="U40" s="992"/>
      <c r="V40" s="992"/>
      <c r="W40" s="992"/>
    </row>
    <row r="41" spans="1:23" ht="14.25" customHeight="1">
      <c r="A41" s="290" t="s">
        <v>802</v>
      </c>
      <c r="B41" s="274"/>
      <c r="C41" s="274"/>
      <c r="D41" s="285"/>
      <c r="E41" s="274"/>
      <c r="F41" s="274"/>
      <c r="G41" s="274"/>
      <c r="H41" s="274"/>
      <c r="I41" s="274"/>
      <c r="J41" s="274"/>
      <c r="K41" s="274"/>
      <c r="M41" s="992"/>
      <c r="N41" s="992"/>
      <c r="O41" s="992"/>
      <c r="P41" s="992"/>
      <c r="Q41" s="992"/>
      <c r="R41" s="992"/>
      <c r="S41" s="992"/>
      <c r="T41" s="992"/>
      <c r="U41" s="992"/>
      <c r="V41" s="992"/>
      <c r="W41" s="992"/>
    </row>
    <row r="42" spans="1:23" ht="14.25" customHeight="1">
      <c r="A42" s="297" t="s">
        <v>524</v>
      </c>
      <c r="B42" s="274"/>
      <c r="C42" s="274"/>
      <c r="D42" s="274"/>
      <c r="E42" s="274"/>
      <c r="F42" s="274"/>
      <c r="G42" s="274"/>
      <c r="H42" s="274"/>
      <c r="I42" s="274"/>
      <c r="J42" s="274"/>
      <c r="K42" s="274"/>
    </row>
    <row r="43" spans="1:23" s="768" customFormat="1" ht="14.25" customHeight="1">
      <c r="A43" s="837">
        <v>2000</v>
      </c>
      <c r="B43" s="729">
        <v>1706</v>
      </c>
      <c r="C43" s="729">
        <v>135</v>
      </c>
      <c r="D43" s="729">
        <v>119</v>
      </c>
      <c r="E43" s="729">
        <v>151</v>
      </c>
      <c r="F43" s="729">
        <v>89</v>
      </c>
      <c r="G43" s="729">
        <v>104</v>
      </c>
      <c r="H43" s="729">
        <v>201</v>
      </c>
      <c r="I43" s="729">
        <v>195</v>
      </c>
      <c r="J43" s="729">
        <v>239</v>
      </c>
      <c r="K43" s="729">
        <v>233</v>
      </c>
      <c r="L43" s="726">
        <v>240</v>
      </c>
      <c r="N43" s="839"/>
      <c r="O43" s="839"/>
      <c r="P43" s="839"/>
      <c r="Q43" s="839"/>
      <c r="R43" s="839"/>
      <c r="S43" s="839"/>
      <c r="T43" s="839"/>
      <c r="U43" s="839"/>
      <c r="V43" s="839"/>
      <c r="W43" s="839"/>
    </row>
    <row r="44" spans="1:23" s="768" customFormat="1" ht="14.25" customHeight="1">
      <c r="A44" s="838">
        <v>2019</v>
      </c>
      <c r="B44" s="780">
        <v>1865</v>
      </c>
      <c r="C44" s="780">
        <v>159</v>
      </c>
      <c r="D44" s="780">
        <v>99</v>
      </c>
      <c r="E44" s="780">
        <v>189</v>
      </c>
      <c r="F44" s="780">
        <v>112</v>
      </c>
      <c r="G44" s="780">
        <v>132</v>
      </c>
      <c r="H44" s="780">
        <v>256</v>
      </c>
      <c r="I44" s="780">
        <v>238</v>
      </c>
      <c r="J44" s="780">
        <v>212</v>
      </c>
      <c r="K44" s="780">
        <v>236</v>
      </c>
      <c r="L44" s="774">
        <v>232</v>
      </c>
      <c r="M44" s="839"/>
      <c r="N44" s="839"/>
      <c r="O44" s="839"/>
      <c r="P44" s="839"/>
      <c r="Q44" s="839"/>
      <c r="R44" s="839"/>
      <c r="S44" s="839"/>
      <c r="T44" s="839"/>
      <c r="U44" s="839"/>
      <c r="V44" s="839"/>
      <c r="W44" s="839"/>
    </row>
    <row r="45" spans="1:23" ht="14.25" customHeight="1">
      <c r="A45" s="287" t="s">
        <v>800</v>
      </c>
      <c r="B45" s="278"/>
      <c r="C45" s="278"/>
      <c r="D45" s="278"/>
      <c r="E45" s="278"/>
      <c r="F45" s="278"/>
      <c r="G45" s="278"/>
      <c r="H45" s="278"/>
      <c r="I45" s="278"/>
      <c r="J45" s="278"/>
      <c r="K45" s="278"/>
      <c r="L45" s="279"/>
    </row>
    <row r="46" spans="1:23" ht="14.25" customHeight="1">
      <c r="A46" s="300" t="s">
        <v>795</v>
      </c>
      <c r="B46" s="278"/>
      <c r="C46" s="278"/>
      <c r="D46" s="278"/>
      <c r="E46" s="278"/>
      <c r="F46" s="278"/>
      <c r="G46" s="278"/>
      <c r="H46" s="278"/>
      <c r="I46" s="278"/>
      <c r="J46" s="278"/>
      <c r="K46" s="279"/>
      <c r="L46" s="279"/>
    </row>
    <row r="47" spans="1:23" s="768" customFormat="1" ht="14.25" customHeight="1">
      <c r="A47" s="837">
        <v>2000</v>
      </c>
      <c r="B47" s="761">
        <f>B43*100/$B43</f>
        <v>100</v>
      </c>
      <c r="C47" s="761">
        <f t="shared" ref="C47:L47" si="4">C43*100/$B43</f>
        <v>7.9132473622508792</v>
      </c>
      <c r="D47" s="761">
        <f t="shared" si="4"/>
        <v>6.9753810082063303</v>
      </c>
      <c r="E47" s="761">
        <f t="shared" si="4"/>
        <v>8.8511137162954281</v>
      </c>
      <c r="F47" s="761">
        <f t="shared" si="4"/>
        <v>5.2168815943728015</v>
      </c>
      <c r="G47" s="761">
        <f t="shared" si="4"/>
        <v>6.0961313012895664</v>
      </c>
      <c r="H47" s="761">
        <f t="shared" si="4"/>
        <v>11.781946072684642</v>
      </c>
      <c r="I47" s="761">
        <f t="shared" si="4"/>
        <v>11.430246189917936</v>
      </c>
      <c r="J47" s="761">
        <f t="shared" si="4"/>
        <v>14.009378663540446</v>
      </c>
      <c r="K47" s="764">
        <f t="shared" si="4"/>
        <v>13.65767878077374</v>
      </c>
      <c r="L47" s="764">
        <f t="shared" si="4"/>
        <v>14.067995310668231</v>
      </c>
    </row>
    <row r="48" spans="1:23" s="768" customFormat="1" ht="14.25" customHeight="1">
      <c r="A48" s="838">
        <v>2019</v>
      </c>
      <c r="B48" s="758">
        <f>SUM(C48:L48)</f>
        <v>100.00000000000001</v>
      </c>
      <c r="C48" s="758">
        <f>C44*100/B44</f>
        <v>8.5254691689008038</v>
      </c>
      <c r="D48" s="758">
        <f>D44*100/B44</f>
        <v>5.3083109919571045</v>
      </c>
      <c r="E48" s="758">
        <f>E44*100/B44</f>
        <v>10.134048257372655</v>
      </c>
      <c r="F48" s="758">
        <f>F44*100/B44</f>
        <v>6.0053619302949057</v>
      </c>
      <c r="G48" s="758">
        <f>G44*100/B44</f>
        <v>7.0777479892761397</v>
      </c>
      <c r="H48" s="758">
        <f>H44*100/B44</f>
        <v>13.726541554959786</v>
      </c>
      <c r="I48" s="758">
        <f>I44*100/B44</f>
        <v>12.761394101876675</v>
      </c>
      <c r="J48" s="758">
        <f>J44*100/B44</f>
        <v>11.367292225201073</v>
      </c>
      <c r="K48" s="759">
        <f>K44*100/B44</f>
        <v>12.654155495978552</v>
      </c>
      <c r="L48" s="759">
        <f>L44*100/B44</f>
        <v>12.439678284182305</v>
      </c>
    </row>
    <row r="49" spans="1:23" ht="14.25" customHeight="1">
      <c r="A49" s="291" t="s">
        <v>797</v>
      </c>
      <c r="B49" s="281"/>
      <c r="C49" s="281"/>
      <c r="D49" s="281"/>
      <c r="E49" s="281"/>
      <c r="F49" s="281"/>
      <c r="G49" s="281"/>
      <c r="H49" s="281"/>
      <c r="I49" s="281"/>
      <c r="J49" s="281"/>
      <c r="K49" s="282"/>
      <c r="L49" s="282"/>
    </row>
    <row r="50" spans="1:23" ht="14.25" customHeight="1">
      <c r="A50" s="301" t="s">
        <v>523</v>
      </c>
      <c r="B50" s="281"/>
      <c r="C50" s="281"/>
      <c r="D50" s="281"/>
      <c r="E50" s="281"/>
      <c r="F50" s="281"/>
      <c r="G50" s="281"/>
      <c r="H50" s="281"/>
      <c r="I50" s="281"/>
      <c r="J50" s="281"/>
      <c r="K50" s="282"/>
      <c r="L50" s="282"/>
    </row>
    <row r="51" spans="1:23" s="768" customFormat="1" ht="14.25" customHeight="1">
      <c r="A51" s="837">
        <v>2000</v>
      </c>
      <c r="B51" s="253">
        <v>203610.6</v>
      </c>
      <c r="C51" s="253">
        <v>1.4</v>
      </c>
      <c r="D51" s="253">
        <v>7.1</v>
      </c>
      <c r="E51" s="253">
        <v>38.700000000000003</v>
      </c>
      <c r="F51" s="253">
        <v>64.8</v>
      </c>
      <c r="G51" s="253">
        <v>152.1</v>
      </c>
      <c r="H51" s="253">
        <v>689.5</v>
      </c>
      <c r="I51" s="253">
        <v>1385.2</v>
      </c>
      <c r="J51" s="253">
        <v>3507.2</v>
      </c>
      <c r="K51" s="254">
        <v>7251.1</v>
      </c>
      <c r="L51" s="254">
        <v>190513.4</v>
      </c>
    </row>
    <row r="52" spans="1:23" s="768" customFormat="1" ht="14.25" customHeight="1">
      <c r="A52" s="838">
        <v>2019</v>
      </c>
      <c r="B52" s="841">
        <v>198440735</v>
      </c>
      <c r="C52" s="841">
        <v>1532</v>
      </c>
      <c r="D52" s="841">
        <v>5433</v>
      </c>
      <c r="E52" s="841">
        <v>50107</v>
      </c>
      <c r="F52" s="841">
        <v>83634</v>
      </c>
      <c r="G52" s="841">
        <v>195514</v>
      </c>
      <c r="H52" s="841">
        <v>841903</v>
      </c>
      <c r="I52" s="841">
        <v>1756873</v>
      </c>
      <c r="J52" s="841">
        <v>2993925</v>
      </c>
      <c r="K52" s="842">
        <v>7367050</v>
      </c>
      <c r="L52" s="842">
        <v>185144764</v>
      </c>
      <c r="M52" s="813"/>
      <c r="N52" s="813"/>
      <c r="O52" s="813"/>
      <c r="P52" s="813"/>
      <c r="Q52" s="813"/>
      <c r="R52" s="813"/>
      <c r="S52" s="813"/>
      <c r="T52" s="813"/>
      <c r="U52" s="813"/>
      <c r="V52" s="813"/>
      <c r="W52" s="813"/>
    </row>
    <row r="53" spans="1:23" ht="14.25" customHeight="1">
      <c r="A53" s="287" t="s">
        <v>801</v>
      </c>
      <c r="B53" s="281"/>
      <c r="C53" s="281"/>
      <c r="D53" s="281"/>
      <c r="E53" s="281"/>
      <c r="F53" s="281"/>
      <c r="G53" s="281"/>
      <c r="H53" s="281"/>
      <c r="I53" s="281"/>
      <c r="J53" s="281"/>
      <c r="K53" s="282"/>
      <c r="L53" s="282"/>
    </row>
    <row r="54" spans="1:23" ht="14.25" customHeight="1">
      <c r="A54" s="300" t="s">
        <v>795</v>
      </c>
      <c r="B54" s="281"/>
      <c r="C54" s="281"/>
      <c r="D54" s="281"/>
      <c r="E54" s="281"/>
      <c r="F54" s="281"/>
      <c r="G54" s="281"/>
      <c r="H54" s="281"/>
      <c r="I54" s="281"/>
      <c r="J54" s="281"/>
      <c r="K54" s="282"/>
      <c r="L54" s="282"/>
    </row>
    <row r="55" spans="1:23" s="768" customFormat="1" ht="14.25" customHeight="1">
      <c r="A55" s="837">
        <v>2000</v>
      </c>
      <c r="B55" s="253">
        <f>B51*100/$B51</f>
        <v>100</v>
      </c>
      <c r="C55" s="253">
        <f t="shared" ref="C55:L55" si="5">C51*100/$B51</f>
        <v>6.8758699203283133E-4</v>
      </c>
      <c r="D55" s="253">
        <f t="shared" si="5"/>
        <v>3.4870483167379301E-3</v>
      </c>
      <c r="E55" s="253">
        <f t="shared" si="5"/>
        <v>1.9006868994050411E-2</v>
      </c>
      <c r="F55" s="253">
        <f t="shared" si="5"/>
        <v>3.1825455059805337E-2</v>
      </c>
      <c r="G55" s="253">
        <f t="shared" si="5"/>
        <v>7.4701415348709735E-2</v>
      </c>
      <c r="H55" s="253">
        <f t="shared" si="5"/>
        <v>0.33863659357616943</v>
      </c>
      <c r="I55" s="253">
        <f t="shared" si="5"/>
        <v>0.68031821525991276</v>
      </c>
      <c r="J55" s="253">
        <f t="shared" si="5"/>
        <v>1.7225036417553898</v>
      </c>
      <c r="K55" s="254">
        <f t="shared" si="5"/>
        <v>3.5612585985209022</v>
      </c>
      <c r="L55" s="254">
        <f t="shared" si="5"/>
        <v>93.567525462819717</v>
      </c>
    </row>
    <row r="56" spans="1:23" s="768" customFormat="1" ht="14.25" customHeight="1">
      <c r="A56" s="838">
        <v>2019</v>
      </c>
      <c r="B56" s="758">
        <f>SUM(C56:L56)</f>
        <v>100</v>
      </c>
      <c r="C56" s="758">
        <f>C52*100/B52</f>
        <v>7.7201891033108706E-4</v>
      </c>
      <c r="D56" s="758">
        <f>D52*100/B52</f>
        <v>2.7378451304365509E-3</v>
      </c>
      <c r="E56" s="758">
        <f>E52*100/B52</f>
        <v>2.5250360013028574E-2</v>
      </c>
      <c r="F56" s="758">
        <f>F52*100/B52</f>
        <v>4.2145580644014448E-2</v>
      </c>
      <c r="G56" s="758">
        <f>G52*100/B52</f>
        <v>9.8525133965060144E-2</v>
      </c>
      <c r="H56" s="758">
        <f>H52*100/B52</f>
        <v>0.42425916231362476</v>
      </c>
      <c r="I56" s="758">
        <f>I52*100/B52</f>
        <v>0.88533888971939156</v>
      </c>
      <c r="J56" s="758">
        <f>J52*100/B52</f>
        <v>1.5087250105176238</v>
      </c>
      <c r="K56" s="759">
        <f>K52*100/B52</f>
        <v>3.7124686118502837</v>
      </c>
      <c r="L56" s="759">
        <f>L52*100/B52</f>
        <v>93.299777386936199</v>
      </c>
    </row>
    <row r="57" spans="1:23" ht="5.0999999999999996" customHeight="1"/>
    <row r="58" spans="1:23" ht="14.25" customHeight="1">
      <c r="A58" s="893" t="s">
        <v>1579</v>
      </c>
      <c r="N58" s="284"/>
      <c r="O58" s="284"/>
      <c r="P58" s="284"/>
      <c r="Q58" s="284"/>
      <c r="R58" s="284"/>
      <c r="S58" s="284"/>
      <c r="T58" s="284"/>
      <c r="U58" s="284"/>
      <c r="V58" s="284"/>
      <c r="W58" s="292"/>
    </row>
    <row r="59" spans="1:23" ht="14.25" customHeight="1">
      <c r="A59" s="614" t="s">
        <v>980</v>
      </c>
      <c r="N59" s="284"/>
      <c r="O59" s="284"/>
      <c r="P59" s="284"/>
      <c r="Q59" s="284"/>
      <c r="R59" s="284"/>
      <c r="S59" s="284"/>
      <c r="T59" s="284"/>
      <c r="U59" s="284"/>
      <c r="V59" s="284"/>
      <c r="W59" s="284"/>
    </row>
  </sheetData>
  <customSheetViews>
    <customSheetView guid="{17A61E15-CB34-4E45-B54C-4890B27A542F}" showGridLines="0">
      <pane ySplit="5" topLeftCell="A6" activePane="bottomLeft" state="frozen"/>
      <selection pane="bottomLeft"/>
      <pageMargins left="0.74803149606299213" right="0.74803149606299213" top="0.78740157480314965" bottom="0.78740157480314965" header="0.51181102362204722" footer="0.51181102362204722"/>
      <pageSetup paperSize="9" orientation="portrait" horizontalDpi="4294967293" r:id="rId1"/>
      <headerFooter alignWithMargins="0">
        <oddFooter>&amp;L&amp;P/&amp;N</oddFooter>
      </headerFooter>
    </customSheetView>
  </customSheetViews>
  <mergeCells count="28">
    <mergeCell ref="W30:W35"/>
    <mergeCell ref="R30:R35"/>
    <mergeCell ref="S30:S35"/>
    <mergeCell ref="T30:T35"/>
    <mergeCell ref="W36:W41"/>
    <mergeCell ref="S36:S41"/>
    <mergeCell ref="T36:T41"/>
    <mergeCell ref="U36:U41"/>
    <mergeCell ref="V36:V41"/>
    <mergeCell ref="U30:U35"/>
    <mergeCell ref="V30:V35"/>
    <mergeCell ref="M36:M41"/>
    <mergeCell ref="N36:N41"/>
    <mergeCell ref="O36:O41"/>
    <mergeCell ref="P36:P41"/>
    <mergeCell ref="R36:R41"/>
    <mergeCell ref="Q36:Q41"/>
    <mergeCell ref="A40:L40"/>
    <mergeCell ref="A4:A5"/>
    <mergeCell ref="B4:B5"/>
    <mergeCell ref="C4:L4"/>
    <mergeCell ref="A23:L23"/>
    <mergeCell ref="A6:L6"/>
    <mergeCell ref="M30:M35"/>
    <mergeCell ref="N30:N35"/>
    <mergeCell ref="O30:O35"/>
    <mergeCell ref="P30:P35"/>
    <mergeCell ref="Q30:Q35"/>
  </mergeCells>
  <phoneticPr fontId="0" type="noConversion"/>
  <hyperlinks>
    <hyperlink ref="N1" location="'Spis tablic_Contents'!A1" display="&lt; POWRÓT"/>
    <hyperlink ref="N2" location="'Spis tablic_Contents'!A1" display="&lt; BACK"/>
  </hyperlinks>
  <pageMargins left="0.70866141732283461" right="0.70866141732283461" top="0.74803149606299213" bottom="0.74803149606299213" header="0.31496062992125984" footer="0.31496062992125984"/>
  <pageSetup paperSize="9" scale="44" orientation="portrait" r:id="rId2"/>
  <headerFooter alignWithMargins="0">
    <oddFooter>&amp;L&amp;P/&amp;N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81"/>
  <sheetViews>
    <sheetView showGridLines="0" topLeftCell="A100" workbookViewId="0">
      <selection activeCell="A117" sqref="A117"/>
    </sheetView>
  </sheetViews>
  <sheetFormatPr defaultColWidth="9.109375" defaultRowHeight="11.4"/>
  <cols>
    <col min="1" max="1" width="13.33203125" style="77" customWidth="1"/>
    <col min="2" max="7" width="9.109375" style="74"/>
    <col min="8" max="8" width="8.88671875" style="74" customWidth="1"/>
    <col min="9" max="9" width="13" style="74" customWidth="1"/>
    <col min="10" max="11" width="9.109375" style="74"/>
    <col min="12" max="12" width="10.44140625" style="74" customWidth="1"/>
    <col min="13" max="16384" width="9.109375" style="74"/>
  </cols>
  <sheetData>
    <row r="1" spans="1:9" ht="29.25" customHeight="1">
      <c r="A1" s="850" t="s">
        <v>569</v>
      </c>
    </row>
    <row r="2" spans="1:9" ht="18" customHeight="1">
      <c r="A2" s="851" t="s">
        <v>501</v>
      </c>
    </row>
    <row r="3" spans="1:9" ht="35.25" customHeight="1">
      <c r="A3" s="75" t="s">
        <v>1680</v>
      </c>
      <c r="B3" s="75" t="s">
        <v>505</v>
      </c>
      <c r="C3" s="75"/>
      <c r="D3" s="54"/>
      <c r="E3" s="54"/>
      <c r="F3" s="54"/>
      <c r="G3" s="54"/>
      <c r="H3" s="54"/>
      <c r="I3" s="54"/>
    </row>
    <row r="4" spans="1:9" ht="14.25" customHeight="1">
      <c r="A4" s="75"/>
      <c r="B4" s="339" t="s">
        <v>502</v>
      </c>
      <c r="C4" s="75"/>
    </row>
    <row r="5" spans="1:9" ht="35.25" customHeight="1">
      <c r="A5" s="75" t="s">
        <v>1681</v>
      </c>
      <c r="B5" s="75" t="s">
        <v>507</v>
      </c>
      <c r="C5" s="75"/>
      <c r="D5" s="54"/>
      <c r="E5" s="54"/>
      <c r="F5" s="54"/>
      <c r="G5" s="54"/>
      <c r="H5" s="54"/>
      <c r="I5" s="54"/>
    </row>
    <row r="6" spans="1:9" ht="14.25" customHeight="1">
      <c r="A6" s="75"/>
      <c r="B6" s="339" t="s">
        <v>506</v>
      </c>
      <c r="C6" s="75"/>
    </row>
    <row r="7" spans="1:9" ht="35.25" customHeight="1">
      <c r="A7" s="909" t="s">
        <v>1682</v>
      </c>
      <c r="B7" s="75" t="s">
        <v>509</v>
      </c>
      <c r="C7" s="77"/>
    </row>
    <row r="8" spans="1:9" ht="14.25" customHeight="1">
      <c r="A8" s="75"/>
      <c r="B8" s="339" t="s">
        <v>508</v>
      </c>
      <c r="C8" s="75"/>
      <c r="D8" s="54"/>
      <c r="E8" s="54"/>
      <c r="F8" s="78"/>
      <c r="G8" s="78"/>
    </row>
    <row r="9" spans="1:9" ht="35.25" customHeight="1">
      <c r="A9" s="909" t="s">
        <v>1683</v>
      </c>
      <c r="B9" s="54" t="s">
        <v>510</v>
      </c>
      <c r="C9" s="54"/>
      <c r="D9" s="54"/>
      <c r="E9" s="54"/>
      <c r="F9" s="54"/>
      <c r="G9" s="54"/>
      <c r="H9" s="54"/>
      <c r="I9" s="54"/>
    </row>
    <row r="10" spans="1:9" ht="14.25" customHeight="1">
      <c r="A10" s="75"/>
      <c r="B10" s="483" t="s">
        <v>551</v>
      </c>
      <c r="C10" s="54"/>
    </row>
    <row r="11" spans="1:9" ht="35.25" customHeight="1">
      <c r="A11" s="909" t="s">
        <v>1684</v>
      </c>
      <c r="B11" s="54" t="s">
        <v>511</v>
      </c>
      <c r="C11" s="54"/>
      <c r="D11" s="54"/>
      <c r="E11" s="54"/>
      <c r="F11" s="54"/>
      <c r="G11" s="54"/>
      <c r="H11" s="54"/>
      <c r="I11" s="54"/>
    </row>
    <row r="12" spans="1:9" ht="14.25" customHeight="1">
      <c r="A12" s="75"/>
      <c r="B12" s="484" t="s">
        <v>1170</v>
      </c>
      <c r="C12" s="54"/>
    </row>
    <row r="13" spans="1:9" ht="35.25" customHeight="1">
      <c r="A13" s="909" t="s">
        <v>1685</v>
      </c>
      <c r="B13" s="79" t="s">
        <v>1291</v>
      </c>
      <c r="C13" s="54"/>
      <c r="D13" s="80"/>
      <c r="E13" s="54"/>
      <c r="F13" s="54"/>
      <c r="G13" s="54"/>
      <c r="H13" s="54"/>
      <c r="I13" s="54"/>
    </row>
    <row r="14" spans="1:9" ht="14.25" customHeight="1">
      <c r="A14" s="75"/>
      <c r="B14" s="484" t="s">
        <v>1255</v>
      </c>
      <c r="C14" s="54"/>
      <c r="D14" s="80"/>
      <c r="E14" s="54"/>
      <c r="F14" s="54"/>
      <c r="G14" s="54"/>
      <c r="H14" s="54"/>
      <c r="I14" s="54"/>
    </row>
    <row r="15" spans="1:9" ht="35.25" customHeight="1">
      <c r="A15" s="909" t="s">
        <v>1686</v>
      </c>
      <c r="B15" s="54" t="s">
        <v>512</v>
      </c>
      <c r="C15" s="54"/>
      <c r="D15" s="54"/>
      <c r="E15" s="54"/>
      <c r="F15" s="54"/>
      <c r="G15" s="54"/>
      <c r="H15" s="54"/>
      <c r="I15" s="54"/>
    </row>
    <row r="16" spans="1:9" ht="14.25" customHeight="1">
      <c r="A16" s="75"/>
      <c r="B16" s="484" t="s">
        <v>552</v>
      </c>
      <c r="D16" s="54"/>
      <c r="E16" s="54"/>
      <c r="F16" s="54"/>
      <c r="G16" s="54"/>
      <c r="H16" s="54"/>
      <c r="I16" s="54"/>
    </row>
    <row r="17" spans="1:9" ht="35.25" customHeight="1">
      <c r="A17" s="909" t="s">
        <v>1687</v>
      </c>
      <c r="B17" s="54" t="s">
        <v>772</v>
      </c>
      <c r="C17" s="54"/>
      <c r="D17" s="54"/>
      <c r="E17" s="54"/>
      <c r="F17" s="54"/>
      <c r="G17" s="54"/>
      <c r="H17" s="54"/>
      <c r="I17" s="54"/>
    </row>
    <row r="18" spans="1:9" ht="14.25" customHeight="1">
      <c r="A18" s="75"/>
      <c r="B18" s="484" t="s">
        <v>773</v>
      </c>
      <c r="D18" s="54"/>
      <c r="E18" s="54"/>
      <c r="F18" s="54"/>
      <c r="G18" s="54"/>
      <c r="H18" s="54"/>
      <c r="I18" s="54"/>
    </row>
    <row r="19" spans="1:9" ht="35.25" customHeight="1">
      <c r="A19" s="909" t="s">
        <v>1688</v>
      </c>
      <c r="B19" s="54" t="s">
        <v>1292</v>
      </c>
      <c r="C19" s="54"/>
      <c r="D19" s="54"/>
      <c r="E19" s="54"/>
      <c r="F19" s="54"/>
      <c r="G19" s="54"/>
      <c r="H19" s="54"/>
      <c r="I19" s="54"/>
    </row>
    <row r="20" spans="1:9" ht="14.25" customHeight="1">
      <c r="A20" s="75"/>
      <c r="B20" s="484" t="s">
        <v>1293</v>
      </c>
      <c r="D20" s="54"/>
      <c r="E20" s="54"/>
      <c r="F20" s="54"/>
      <c r="G20" s="54"/>
      <c r="H20" s="54"/>
      <c r="I20" s="54"/>
    </row>
    <row r="21" spans="1:9" ht="35.25" customHeight="1">
      <c r="A21" s="909" t="s">
        <v>1689</v>
      </c>
      <c r="B21" s="54" t="s">
        <v>1294</v>
      </c>
      <c r="D21" s="54"/>
      <c r="E21" s="54"/>
      <c r="F21" s="54"/>
      <c r="G21" s="54"/>
      <c r="H21" s="54"/>
      <c r="I21" s="54"/>
    </row>
    <row r="22" spans="1:9" ht="14.25" customHeight="1">
      <c r="A22" s="75"/>
      <c r="B22" s="484" t="s">
        <v>1295</v>
      </c>
      <c r="D22" s="54"/>
      <c r="E22" s="54"/>
      <c r="F22" s="54"/>
      <c r="G22" s="54"/>
      <c r="H22" s="54"/>
      <c r="I22" s="54"/>
    </row>
    <row r="23" spans="1:9" ht="35.25" customHeight="1">
      <c r="A23" s="909" t="s">
        <v>1690</v>
      </c>
      <c r="B23" s="54" t="s">
        <v>515</v>
      </c>
      <c r="D23" s="54"/>
      <c r="E23" s="54"/>
      <c r="F23" s="54"/>
      <c r="G23" s="54"/>
      <c r="H23" s="54"/>
      <c r="I23" s="54"/>
    </row>
    <row r="24" spans="1:9" ht="14.25" customHeight="1">
      <c r="A24" s="75"/>
      <c r="B24" s="484" t="s">
        <v>346</v>
      </c>
      <c r="D24" s="54"/>
      <c r="E24" s="54"/>
      <c r="F24" s="54"/>
      <c r="G24" s="54"/>
      <c r="H24" s="54"/>
      <c r="I24" s="54"/>
    </row>
    <row r="25" spans="1:9" ht="35.25" customHeight="1">
      <c r="A25" s="909" t="s">
        <v>1691</v>
      </c>
      <c r="B25" s="54" t="s">
        <v>1296</v>
      </c>
      <c r="C25" s="54"/>
      <c r="D25" s="54"/>
      <c r="E25" s="54"/>
      <c r="F25" s="54"/>
      <c r="G25" s="54"/>
      <c r="H25" s="54"/>
      <c r="I25" s="54"/>
    </row>
    <row r="26" spans="1:9" ht="14.25" customHeight="1">
      <c r="A26" s="75"/>
      <c r="B26" s="484" t="s">
        <v>1297</v>
      </c>
      <c r="D26" s="54"/>
      <c r="E26" s="54"/>
      <c r="F26" s="54"/>
      <c r="G26" s="54"/>
      <c r="H26" s="54"/>
      <c r="I26" s="54"/>
    </row>
    <row r="27" spans="1:9" ht="35.25" customHeight="1">
      <c r="A27" s="909" t="s">
        <v>1692</v>
      </c>
      <c r="B27" s="75" t="s">
        <v>519</v>
      </c>
      <c r="C27" s="75"/>
      <c r="D27" s="75"/>
      <c r="E27" s="75"/>
      <c r="F27" s="75"/>
      <c r="G27" s="75"/>
      <c r="H27" s="75"/>
      <c r="I27" s="54"/>
    </row>
    <row r="28" spans="1:9" ht="14.25" customHeight="1">
      <c r="A28" s="75"/>
      <c r="B28" s="339" t="s">
        <v>520</v>
      </c>
      <c r="C28" s="77"/>
      <c r="D28" s="75"/>
      <c r="E28" s="75"/>
      <c r="F28" s="75"/>
      <c r="G28" s="75"/>
      <c r="H28" s="75"/>
      <c r="I28" s="54"/>
    </row>
    <row r="29" spans="1:9" ht="35.25" customHeight="1">
      <c r="A29" s="909" t="s">
        <v>1693</v>
      </c>
      <c r="B29" s="75" t="s">
        <v>1727</v>
      </c>
      <c r="C29" s="75"/>
      <c r="D29" s="75"/>
      <c r="E29" s="75"/>
      <c r="F29" s="75"/>
      <c r="G29" s="75"/>
      <c r="H29" s="75"/>
      <c r="I29" s="54"/>
    </row>
    <row r="30" spans="1:9" ht="14.25" customHeight="1">
      <c r="A30" s="75"/>
      <c r="B30" s="484" t="s">
        <v>1728</v>
      </c>
      <c r="D30" s="54"/>
      <c r="E30" s="54"/>
      <c r="F30" s="54"/>
      <c r="G30" s="54"/>
      <c r="H30" s="54"/>
      <c r="I30" s="54"/>
    </row>
    <row r="31" spans="1:9" ht="35.25" customHeight="1">
      <c r="A31" s="909" t="s">
        <v>1694</v>
      </c>
      <c r="B31" s="54" t="s">
        <v>554</v>
      </c>
      <c r="C31" s="54"/>
      <c r="D31" s="54"/>
      <c r="E31" s="54"/>
      <c r="F31" s="54"/>
      <c r="G31" s="54"/>
      <c r="H31" s="54"/>
      <c r="I31" s="54"/>
    </row>
    <row r="32" spans="1:9" ht="14.25" customHeight="1">
      <c r="A32" s="75"/>
      <c r="B32" s="484" t="s">
        <v>553</v>
      </c>
      <c r="D32" s="54"/>
      <c r="E32" s="54"/>
      <c r="F32" s="54"/>
      <c r="G32" s="54"/>
      <c r="H32" s="54"/>
      <c r="I32" s="54"/>
    </row>
    <row r="33" spans="1:9" ht="35.25" customHeight="1">
      <c r="A33" s="909" t="s">
        <v>1695</v>
      </c>
      <c r="B33" s="54" t="s">
        <v>1298</v>
      </c>
      <c r="C33" s="54"/>
      <c r="D33" s="54"/>
      <c r="E33" s="54"/>
      <c r="F33" s="54"/>
      <c r="G33" s="54"/>
      <c r="H33" s="54"/>
      <c r="I33" s="54"/>
    </row>
    <row r="34" spans="1:9" ht="14.25" customHeight="1">
      <c r="A34" s="75"/>
      <c r="B34" s="484" t="s">
        <v>1299</v>
      </c>
      <c r="C34" s="54"/>
      <c r="D34" s="54"/>
      <c r="E34" s="54"/>
      <c r="F34" s="54"/>
      <c r="G34" s="54"/>
      <c r="H34" s="54"/>
      <c r="I34" s="54"/>
    </row>
    <row r="35" spans="1:9" ht="35.25" customHeight="1">
      <c r="A35" s="909" t="s">
        <v>1696</v>
      </c>
      <c r="B35" s="54" t="s">
        <v>525</v>
      </c>
      <c r="C35" s="54"/>
      <c r="D35" s="54"/>
      <c r="E35" s="54"/>
      <c r="F35" s="54"/>
      <c r="G35" s="54"/>
      <c r="H35" s="54"/>
      <c r="I35" s="54"/>
    </row>
    <row r="36" spans="1:9" s="486" customFormat="1" ht="14.25" customHeight="1">
      <c r="A36" s="75"/>
      <c r="B36" s="339" t="s">
        <v>564</v>
      </c>
      <c r="D36" s="485"/>
      <c r="E36" s="485"/>
      <c r="F36" s="485"/>
      <c r="G36" s="485"/>
      <c r="H36" s="485"/>
      <c r="I36" s="485"/>
    </row>
    <row r="37" spans="1:9" ht="35.25" customHeight="1">
      <c r="A37" s="909" t="s">
        <v>1697</v>
      </c>
      <c r="B37" s="54" t="s">
        <v>1171</v>
      </c>
      <c r="C37" s="54"/>
      <c r="D37" s="54"/>
      <c r="E37" s="54"/>
      <c r="F37" s="54"/>
      <c r="G37" s="54"/>
      <c r="H37" s="54"/>
      <c r="I37" s="54"/>
    </row>
    <row r="38" spans="1:9" ht="14.25" customHeight="1">
      <c r="A38" s="75"/>
      <c r="B38" s="81" t="s">
        <v>911</v>
      </c>
      <c r="D38" s="54"/>
      <c r="E38" s="54"/>
      <c r="F38" s="54"/>
      <c r="G38" s="54"/>
      <c r="H38" s="54"/>
      <c r="I38" s="54"/>
    </row>
    <row r="39" spans="1:9" ht="14.25" customHeight="1">
      <c r="A39" s="75"/>
      <c r="B39" s="484" t="s">
        <v>565</v>
      </c>
      <c r="C39" s="54"/>
      <c r="D39" s="54"/>
      <c r="E39" s="54"/>
      <c r="F39" s="54"/>
      <c r="G39" s="54"/>
      <c r="H39" s="54"/>
      <c r="I39" s="54"/>
    </row>
    <row r="40" spans="1:9" ht="14.25" customHeight="1">
      <c r="A40" s="75"/>
      <c r="B40" s="484" t="s">
        <v>526</v>
      </c>
      <c r="D40" s="54"/>
      <c r="E40" s="54"/>
      <c r="F40" s="54"/>
      <c r="G40" s="54"/>
      <c r="H40" s="54"/>
      <c r="I40" s="54"/>
    </row>
    <row r="41" spans="1:9" ht="35.25" customHeight="1">
      <c r="A41" s="909" t="s">
        <v>1698</v>
      </c>
      <c r="B41" s="54" t="s">
        <v>1172</v>
      </c>
      <c r="C41" s="54"/>
      <c r="D41" s="54"/>
      <c r="E41" s="54"/>
      <c r="F41" s="54"/>
      <c r="G41" s="54"/>
      <c r="H41" s="54"/>
      <c r="I41" s="54"/>
    </row>
    <row r="42" spans="1:9" ht="14.25" customHeight="1">
      <c r="A42" s="75"/>
      <c r="B42" s="39" t="s">
        <v>1435</v>
      </c>
      <c r="D42" s="54"/>
      <c r="E42" s="54"/>
      <c r="F42" s="54"/>
      <c r="G42" s="54"/>
      <c r="H42" s="54"/>
      <c r="I42" s="54"/>
    </row>
    <row r="43" spans="1:9" s="486" customFormat="1" ht="14.25" customHeight="1">
      <c r="A43" s="75"/>
      <c r="B43" s="484" t="s">
        <v>1436</v>
      </c>
      <c r="C43" s="485"/>
      <c r="D43" s="485"/>
      <c r="E43" s="485"/>
      <c r="F43" s="485"/>
      <c r="G43" s="485"/>
      <c r="H43" s="485"/>
      <c r="I43" s="485"/>
    </row>
    <row r="44" spans="1:9" ht="35.25" customHeight="1">
      <c r="A44" s="909" t="s">
        <v>1699</v>
      </c>
      <c r="B44" s="54" t="s">
        <v>539</v>
      </c>
      <c r="D44" s="54"/>
      <c r="E44" s="54"/>
      <c r="F44" s="54"/>
      <c r="G44" s="54"/>
      <c r="H44" s="54"/>
      <c r="I44" s="54"/>
    </row>
    <row r="45" spans="1:9" ht="14.25" customHeight="1">
      <c r="A45" s="75"/>
      <c r="B45" s="81" t="s">
        <v>1432</v>
      </c>
      <c r="C45" s="54"/>
      <c r="D45" s="54"/>
      <c r="E45" s="54"/>
      <c r="F45" s="54"/>
      <c r="G45" s="54"/>
      <c r="H45" s="54"/>
      <c r="I45" s="54"/>
    </row>
    <row r="46" spans="1:9" ht="14.25" customHeight="1">
      <c r="A46" s="75"/>
      <c r="B46" s="484" t="s">
        <v>1429</v>
      </c>
      <c r="D46" s="54"/>
      <c r="E46" s="54"/>
      <c r="F46" s="54"/>
      <c r="G46" s="54"/>
      <c r="H46" s="54"/>
      <c r="I46" s="54"/>
    </row>
    <row r="47" spans="1:9" ht="35.25" customHeight="1">
      <c r="A47" s="909" t="s">
        <v>1700</v>
      </c>
      <c r="B47" s="54" t="s">
        <v>1174</v>
      </c>
      <c r="C47" s="54"/>
      <c r="D47" s="54"/>
      <c r="E47" s="54"/>
      <c r="F47" s="54"/>
      <c r="G47" s="54"/>
      <c r="H47" s="54"/>
      <c r="I47" s="54"/>
    </row>
    <row r="48" spans="1:9" ht="14.25" customHeight="1">
      <c r="A48" s="75"/>
      <c r="B48" s="81" t="s">
        <v>1433</v>
      </c>
      <c r="D48" s="54"/>
      <c r="E48" s="54"/>
      <c r="F48" s="54"/>
      <c r="G48" s="54"/>
      <c r="H48" s="54"/>
      <c r="I48" s="54"/>
    </row>
    <row r="49" spans="1:9" ht="14.25" customHeight="1">
      <c r="A49" s="75"/>
      <c r="B49" s="484" t="s">
        <v>560</v>
      </c>
      <c r="C49" s="54"/>
      <c r="D49" s="54"/>
      <c r="E49" s="54"/>
      <c r="F49" s="54"/>
      <c r="G49" s="54"/>
      <c r="H49" s="54"/>
      <c r="I49" s="54"/>
    </row>
    <row r="50" spans="1:9" ht="14.25" customHeight="1">
      <c r="A50" s="75"/>
      <c r="B50" s="484" t="s">
        <v>1434</v>
      </c>
      <c r="D50" s="54"/>
      <c r="E50" s="54"/>
      <c r="F50" s="54"/>
      <c r="G50" s="54"/>
      <c r="H50" s="54"/>
      <c r="I50" s="54"/>
    </row>
    <row r="51" spans="1:9" ht="35.25" customHeight="1">
      <c r="A51" s="909" t="s">
        <v>1701</v>
      </c>
      <c r="B51" s="54" t="s">
        <v>1174</v>
      </c>
      <c r="C51" s="54"/>
      <c r="D51" s="54"/>
      <c r="E51" s="54"/>
      <c r="F51" s="54"/>
      <c r="G51" s="54"/>
      <c r="H51" s="54"/>
      <c r="I51" s="54"/>
    </row>
    <row r="52" spans="1:9" ht="14.25" customHeight="1">
      <c r="A52" s="75"/>
      <c r="B52" s="80" t="s">
        <v>1437</v>
      </c>
      <c r="D52" s="54"/>
      <c r="E52" s="54"/>
      <c r="F52" s="54"/>
      <c r="G52" s="54"/>
      <c r="H52" s="54"/>
      <c r="I52" s="54"/>
    </row>
    <row r="53" spans="1:9" ht="14.25" customHeight="1">
      <c r="A53" s="75"/>
      <c r="B53" s="483" t="s">
        <v>561</v>
      </c>
      <c r="C53" s="54"/>
      <c r="D53" s="54"/>
      <c r="E53" s="54"/>
      <c r="F53" s="54"/>
      <c r="G53" s="54"/>
      <c r="H53" s="54"/>
      <c r="I53" s="54"/>
    </row>
    <row r="54" spans="1:9" ht="14.25" customHeight="1">
      <c r="A54" s="75"/>
      <c r="B54" s="483" t="s">
        <v>1434</v>
      </c>
    </row>
    <row r="55" spans="1:9" ht="35.25" customHeight="1">
      <c r="A55" s="909" t="s">
        <v>1702</v>
      </c>
      <c r="B55" s="54" t="s">
        <v>1173</v>
      </c>
      <c r="C55" s="54"/>
      <c r="D55" s="54"/>
      <c r="E55" s="54"/>
      <c r="F55" s="54"/>
      <c r="G55" s="54"/>
      <c r="H55" s="54"/>
      <c r="I55" s="54"/>
    </row>
    <row r="56" spans="1:9" ht="14.25" customHeight="1">
      <c r="A56" s="75"/>
      <c r="B56" s="39" t="s">
        <v>1438</v>
      </c>
      <c r="D56" s="54"/>
      <c r="E56" s="54"/>
      <c r="F56" s="54"/>
      <c r="G56" s="54"/>
      <c r="H56" s="54"/>
      <c r="I56" s="54"/>
    </row>
    <row r="57" spans="1:9" ht="14.25" customHeight="1">
      <c r="A57" s="75"/>
      <c r="B57" s="484" t="s">
        <v>803</v>
      </c>
      <c r="C57" s="54"/>
      <c r="D57" s="54"/>
      <c r="E57" s="54"/>
      <c r="F57" s="54"/>
      <c r="G57" s="54"/>
      <c r="H57" s="54"/>
      <c r="I57" s="54"/>
    </row>
    <row r="58" spans="1:9" ht="14.25" customHeight="1">
      <c r="A58" s="75"/>
      <c r="B58" s="484" t="s">
        <v>1439</v>
      </c>
      <c r="D58" s="54"/>
      <c r="E58" s="54"/>
      <c r="F58" s="54"/>
      <c r="G58" s="54"/>
      <c r="H58" s="54"/>
      <c r="I58" s="54"/>
    </row>
    <row r="59" spans="1:9" ht="35.25" customHeight="1">
      <c r="A59" s="909" t="s">
        <v>1703</v>
      </c>
      <c r="B59" s="54" t="s">
        <v>1440</v>
      </c>
      <c r="C59" s="54"/>
      <c r="D59" s="54"/>
      <c r="E59" s="54"/>
      <c r="F59" s="54"/>
      <c r="G59" s="54"/>
      <c r="H59" s="54"/>
      <c r="I59" s="54"/>
    </row>
    <row r="60" spans="1:9" ht="14.25" customHeight="1">
      <c r="A60" s="75"/>
      <c r="B60" s="484" t="s">
        <v>1441</v>
      </c>
      <c r="C60" s="54"/>
      <c r="D60" s="54"/>
      <c r="E60" s="54"/>
      <c r="F60" s="54"/>
      <c r="G60" s="54"/>
      <c r="H60" s="54"/>
      <c r="I60" s="54"/>
    </row>
    <row r="61" spans="1:9" ht="35.25" customHeight="1">
      <c r="A61" s="909" t="s">
        <v>1704</v>
      </c>
      <c r="B61" s="54" t="s">
        <v>1442</v>
      </c>
      <c r="C61" s="54"/>
      <c r="D61" s="54"/>
      <c r="E61" s="54"/>
      <c r="F61" s="54"/>
      <c r="G61" s="54"/>
      <c r="H61" s="54"/>
      <c r="I61" s="54"/>
    </row>
    <row r="62" spans="1:9" ht="14.25" customHeight="1">
      <c r="A62" s="75"/>
      <c r="B62" s="484" t="s">
        <v>1428</v>
      </c>
      <c r="C62" s="54"/>
      <c r="D62" s="54"/>
      <c r="E62" s="54"/>
      <c r="F62" s="54"/>
      <c r="G62" s="54"/>
      <c r="H62" s="54"/>
      <c r="I62" s="54"/>
    </row>
    <row r="63" spans="1:9" ht="35.25" customHeight="1">
      <c r="A63" s="909" t="s">
        <v>1705</v>
      </c>
      <c r="B63" s="54" t="s">
        <v>1443</v>
      </c>
      <c r="C63" s="54"/>
      <c r="D63" s="54"/>
      <c r="E63" s="54"/>
      <c r="F63" s="54"/>
      <c r="G63" s="54"/>
      <c r="H63" s="54"/>
      <c r="I63" s="54"/>
    </row>
    <row r="64" spans="1:9" ht="14.25" customHeight="1">
      <c r="A64" s="75"/>
      <c r="B64" s="484" t="s">
        <v>1410</v>
      </c>
      <c r="C64" s="54"/>
      <c r="D64" s="54"/>
      <c r="E64" s="54"/>
      <c r="F64" s="54"/>
      <c r="G64" s="54"/>
      <c r="H64" s="54"/>
      <c r="I64" s="54"/>
    </row>
    <row r="65" spans="1:9" ht="35.25" customHeight="1">
      <c r="A65" s="909" t="s">
        <v>1706</v>
      </c>
      <c r="B65" s="54" t="s">
        <v>1444</v>
      </c>
      <c r="C65" s="54"/>
      <c r="D65" s="54"/>
      <c r="E65" s="54"/>
      <c r="F65" s="54"/>
      <c r="G65" s="54"/>
      <c r="H65" s="54"/>
      <c r="I65" s="54"/>
    </row>
    <row r="66" spans="1:9" ht="14.25" customHeight="1">
      <c r="A66" s="75"/>
      <c r="B66" s="484" t="s">
        <v>1426</v>
      </c>
      <c r="C66" s="54"/>
      <c r="D66" s="54"/>
      <c r="E66" s="54"/>
      <c r="F66" s="54"/>
      <c r="G66" s="54"/>
      <c r="H66" s="54"/>
      <c r="I66" s="54"/>
    </row>
    <row r="67" spans="1:9" ht="35.25" customHeight="1">
      <c r="A67" s="909" t="s">
        <v>1707</v>
      </c>
      <c r="B67" s="54" t="s">
        <v>538</v>
      </c>
      <c r="C67" s="54"/>
      <c r="D67" s="54"/>
      <c r="E67" s="54"/>
      <c r="F67" s="54"/>
      <c r="G67" s="54"/>
      <c r="H67" s="54"/>
      <c r="I67" s="54"/>
    </row>
    <row r="68" spans="1:9" ht="14.25" customHeight="1">
      <c r="A68" s="75"/>
      <c r="B68" s="80" t="s">
        <v>528</v>
      </c>
      <c r="D68" s="54"/>
      <c r="E68" s="54"/>
      <c r="F68" s="54"/>
      <c r="G68" s="54"/>
      <c r="H68" s="54"/>
      <c r="I68" s="54"/>
    </row>
    <row r="69" spans="1:9" ht="14.25" customHeight="1">
      <c r="A69" s="75"/>
      <c r="B69" s="484" t="s">
        <v>563</v>
      </c>
      <c r="C69" s="54"/>
      <c r="D69" s="54"/>
      <c r="E69" s="54"/>
      <c r="F69" s="54"/>
      <c r="G69" s="54"/>
      <c r="H69" s="54"/>
      <c r="I69" s="54"/>
    </row>
    <row r="70" spans="1:9" ht="14.25" customHeight="1">
      <c r="A70" s="75"/>
      <c r="B70" s="484" t="s">
        <v>527</v>
      </c>
      <c r="D70" s="54"/>
      <c r="E70" s="54"/>
      <c r="F70" s="54"/>
      <c r="G70" s="54"/>
      <c r="H70" s="54"/>
      <c r="I70" s="54"/>
    </row>
    <row r="71" spans="1:9" ht="35.25" customHeight="1">
      <c r="A71" s="909" t="s">
        <v>1708</v>
      </c>
      <c r="B71" s="54" t="s">
        <v>1175</v>
      </c>
      <c r="C71" s="54"/>
      <c r="D71" s="54"/>
      <c r="E71" s="54"/>
      <c r="F71" s="54"/>
      <c r="G71" s="54"/>
      <c r="H71" s="54"/>
      <c r="I71" s="54"/>
    </row>
    <row r="72" spans="1:9" ht="14.25" customHeight="1">
      <c r="A72" s="75"/>
      <c r="B72" s="80" t="s">
        <v>1445</v>
      </c>
      <c r="D72" s="54"/>
      <c r="E72" s="54"/>
      <c r="F72" s="54"/>
      <c r="G72" s="54"/>
      <c r="H72" s="54"/>
      <c r="I72" s="54"/>
    </row>
    <row r="73" spans="1:9" ht="14.25" customHeight="1">
      <c r="A73" s="75"/>
      <c r="B73" s="484" t="s">
        <v>566</v>
      </c>
      <c r="C73" s="54"/>
      <c r="D73" s="54"/>
      <c r="E73" s="54"/>
      <c r="F73" s="54"/>
      <c r="G73" s="54"/>
      <c r="H73" s="54"/>
      <c r="I73" s="54"/>
    </row>
    <row r="74" spans="1:9" ht="14.25" customHeight="1">
      <c r="A74" s="75"/>
      <c r="B74" s="484" t="s">
        <v>1446</v>
      </c>
      <c r="C74" s="54"/>
      <c r="D74" s="54"/>
      <c r="E74" s="54"/>
      <c r="F74" s="54"/>
      <c r="G74" s="54"/>
      <c r="H74" s="54"/>
      <c r="I74" s="54"/>
    </row>
    <row r="75" spans="1:9" ht="35.25" customHeight="1">
      <c r="A75" s="909" t="s">
        <v>1709</v>
      </c>
      <c r="B75" s="54" t="s">
        <v>1176</v>
      </c>
      <c r="C75" s="54"/>
      <c r="D75" s="54"/>
      <c r="E75" s="54"/>
      <c r="F75" s="54"/>
      <c r="G75" s="54"/>
      <c r="H75" s="54"/>
      <c r="I75" s="54"/>
    </row>
    <row r="76" spans="1:9" ht="14.25" customHeight="1">
      <c r="A76" s="75"/>
      <c r="B76" s="81" t="s">
        <v>1447</v>
      </c>
      <c r="D76" s="54"/>
      <c r="E76" s="54"/>
      <c r="F76" s="54"/>
      <c r="G76" s="54"/>
      <c r="H76" s="54"/>
      <c r="I76" s="54"/>
    </row>
    <row r="77" spans="1:9" ht="14.25" customHeight="1">
      <c r="A77" s="75"/>
      <c r="B77" s="339" t="s">
        <v>567</v>
      </c>
      <c r="C77" s="54"/>
      <c r="D77" s="54"/>
      <c r="E77" s="54"/>
      <c r="F77" s="54"/>
      <c r="G77" s="54"/>
      <c r="H77" s="54"/>
      <c r="I77" s="54"/>
    </row>
    <row r="78" spans="1:9" ht="14.25" customHeight="1">
      <c r="A78" s="75"/>
      <c r="B78" s="484" t="s">
        <v>1448</v>
      </c>
      <c r="D78" s="54"/>
      <c r="E78" s="54"/>
      <c r="F78" s="54"/>
      <c r="G78" s="54"/>
      <c r="H78" s="54"/>
      <c r="I78" s="54"/>
    </row>
    <row r="79" spans="1:9" ht="35.25" customHeight="1">
      <c r="A79" s="909" t="s">
        <v>1710</v>
      </c>
      <c r="B79" s="54" t="s">
        <v>541</v>
      </c>
      <c r="C79" s="54"/>
      <c r="D79" s="54"/>
      <c r="E79" s="54"/>
      <c r="F79" s="54"/>
      <c r="G79" s="54"/>
      <c r="H79" s="54"/>
      <c r="I79" s="54"/>
    </row>
    <row r="80" spans="1:9" ht="14.25" customHeight="1">
      <c r="A80" s="75"/>
      <c r="B80" s="484" t="s">
        <v>540</v>
      </c>
      <c r="D80" s="54"/>
      <c r="E80" s="54"/>
      <c r="F80" s="54"/>
      <c r="G80" s="54"/>
      <c r="H80" s="54"/>
      <c r="I80" s="54"/>
    </row>
    <row r="81" spans="1:10" ht="35.25" customHeight="1">
      <c r="A81" s="909" t="s">
        <v>1711</v>
      </c>
      <c r="B81" s="54" t="s">
        <v>1449</v>
      </c>
      <c r="C81" s="54"/>
      <c r="D81" s="54"/>
      <c r="E81" s="54"/>
      <c r="F81" s="54"/>
      <c r="G81" s="54"/>
      <c r="H81" s="54"/>
      <c r="I81" s="54"/>
    </row>
    <row r="82" spans="1:10" ht="14.25" customHeight="1">
      <c r="A82" s="75"/>
      <c r="B82" s="484" t="s">
        <v>1450</v>
      </c>
      <c r="D82" s="54"/>
      <c r="E82" s="54"/>
      <c r="F82" s="54"/>
      <c r="G82" s="54"/>
      <c r="H82" s="54"/>
      <c r="I82" s="54"/>
    </row>
    <row r="83" spans="1:10" ht="35.25" customHeight="1">
      <c r="A83" s="909" t="s">
        <v>1712</v>
      </c>
      <c r="B83" s="54" t="s">
        <v>1451</v>
      </c>
      <c r="C83" s="54"/>
      <c r="D83" s="54"/>
      <c r="E83" s="54"/>
      <c r="F83" s="54"/>
      <c r="G83" s="54"/>
      <c r="H83" s="54"/>
      <c r="I83" s="54"/>
    </row>
    <row r="84" spans="1:10" ht="14.25" customHeight="1">
      <c r="A84" s="75"/>
      <c r="B84" s="484" t="s">
        <v>1304</v>
      </c>
      <c r="D84" s="54"/>
      <c r="E84" s="54"/>
      <c r="F84" s="54"/>
      <c r="G84" s="54"/>
      <c r="H84" s="54"/>
      <c r="I84" s="54"/>
    </row>
    <row r="85" spans="1:10" ht="35.25" customHeight="1">
      <c r="A85" s="909" t="s">
        <v>1713</v>
      </c>
      <c r="B85" s="75" t="s">
        <v>1452</v>
      </c>
      <c r="C85" s="54"/>
      <c r="D85" s="54"/>
      <c r="E85" s="54"/>
      <c r="F85" s="54"/>
      <c r="G85" s="54"/>
      <c r="H85" s="54"/>
      <c r="I85" s="54"/>
    </row>
    <row r="86" spans="1:10" ht="14.25" customHeight="1">
      <c r="A86" s="75"/>
      <c r="B86" s="339" t="s">
        <v>1399</v>
      </c>
      <c r="D86" s="54"/>
      <c r="E86" s="54"/>
      <c r="F86" s="54"/>
      <c r="G86" s="54"/>
      <c r="H86" s="54"/>
      <c r="I86" s="54"/>
    </row>
    <row r="87" spans="1:10" ht="35.25" customHeight="1">
      <c r="A87" s="909" t="s">
        <v>1714</v>
      </c>
      <c r="B87" s="54" t="s">
        <v>1453</v>
      </c>
      <c r="C87" s="54"/>
      <c r="D87" s="54"/>
      <c r="E87" s="54"/>
      <c r="F87" s="54"/>
      <c r="G87" s="54"/>
      <c r="H87" s="54"/>
      <c r="I87" s="54"/>
    </row>
    <row r="88" spans="1:10" ht="14.25" customHeight="1">
      <c r="A88" s="75"/>
      <c r="B88" s="484" t="s">
        <v>1454</v>
      </c>
      <c r="D88" s="54"/>
      <c r="E88" s="54"/>
      <c r="F88" s="54"/>
      <c r="G88" s="54"/>
      <c r="H88" s="54"/>
      <c r="I88" s="54"/>
    </row>
    <row r="89" spans="1:10" ht="34.5" customHeight="1">
      <c r="A89" s="909" t="s">
        <v>1715</v>
      </c>
      <c r="B89" s="54" t="s">
        <v>1519</v>
      </c>
      <c r="D89" s="54"/>
      <c r="E89" s="54"/>
      <c r="F89" s="54"/>
      <c r="G89" s="54"/>
      <c r="H89" s="54"/>
      <c r="I89" s="54"/>
    </row>
    <row r="90" spans="1:10" ht="14.25" customHeight="1">
      <c r="A90" s="75"/>
      <c r="B90" s="484" t="s">
        <v>1518</v>
      </c>
      <c r="D90" s="54"/>
      <c r="E90" s="54"/>
      <c r="F90" s="54"/>
      <c r="G90" s="54"/>
      <c r="H90" s="54"/>
      <c r="I90" s="54"/>
    </row>
    <row r="91" spans="1:10" ht="35.25" customHeight="1">
      <c r="A91" s="909" t="s">
        <v>1716</v>
      </c>
      <c r="B91" s="54" t="s">
        <v>1729</v>
      </c>
      <c r="C91" s="75"/>
      <c r="D91" s="75"/>
      <c r="E91" s="75"/>
      <c r="F91" s="75"/>
      <c r="G91" s="75"/>
      <c r="H91" s="75"/>
      <c r="I91" s="75"/>
      <c r="J91" s="77"/>
    </row>
    <row r="92" spans="1:10" ht="14.25" customHeight="1">
      <c r="A92" s="75"/>
      <c r="B92" s="484" t="s">
        <v>1482</v>
      </c>
      <c r="C92" s="77"/>
      <c r="D92" s="75"/>
      <c r="E92" s="75"/>
      <c r="F92" s="75"/>
      <c r="G92" s="75"/>
      <c r="H92" s="75"/>
      <c r="I92" s="75"/>
      <c r="J92" s="77"/>
    </row>
    <row r="93" spans="1:10" ht="35.25" customHeight="1">
      <c r="A93" s="909" t="s">
        <v>1717</v>
      </c>
      <c r="B93" s="54" t="s">
        <v>1730</v>
      </c>
      <c r="C93" s="54"/>
      <c r="D93" s="54"/>
      <c r="E93" s="54"/>
      <c r="F93" s="54"/>
      <c r="G93" s="54"/>
      <c r="H93" s="54"/>
      <c r="I93" s="54"/>
    </row>
    <row r="94" spans="1:10" ht="14.25" customHeight="1">
      <c r="A94" s="75"/>
      <c r="B94" s="487" t="s">
        <v>1731</v>
      </c>
      <c r="D94" s="54"/>
      <c r="E94" s="54"/>
      <c r="F94" s="54"/>
      <c r="G94" s="54"/>
      <c r="H94" s="54"/>
      <c r="I94" s="54"/>
    </row>
    <row r="95" spans="1:10" ht="35.25" customHeight="1">
      <c r="A95" s="909" t="s">
        <v>1718</v>
      </c>
      <c r="B95" s="54" t="s">
        <v>1732</v>
      </c>
      <c r="C95" s="54"/>
      <c r="D95" s="54"/>
      <c r="E95" s="54"/>
      <c r="F95" s="54"/>
      <c r="G95" s="54"/>
      <c r="H95" s="54"/>
      <c r="I95" s="54"/>
    </row>
    <row r="96" spans="1:10" ht="14.25" customHeight="1">
      <c r="A96" s="75"/>
      <c r="B96" s="484" t="s">
        <v>1733</v>
      </c>
      <c r="D96" s="54"/>
      <c r="E96" s="54"/>
      <c r="F96" s="54"/>
      <c r="G96" s="54"/>
      <c r="H96" s="54"/>
      <c r="I96" s="54"/>
    </row>
    <row r="97" spans="1:9" ht="35.25" customHeight="1">
      <c r="A97" s="909" t="s">
        <v>1719</v>
      </c>
      <c r="B97" s="54" t="s">
        <v>1734</v>
      </c>
      <c r="C97" s="54"/>
      <c r="D97" s="54"/>
      <c r="E97" s="54"/>
      <c r="F97" s="54"/>
      <c r="G97" s="54"/>
      <c r="H97" s="54"/>
      <c r="I97" s="54"/>
    </row>
    <row r="98" spans="1:9" ht="14.25" customHeight="1">
      <c r="A98" s="75"/>
      <c r="B98" s="484" t="s">
        <v>1485</v>
      </c>
      <c r="D98" s="54"/>
      <c r="E98" s="54"/>
      <c r="F98" s="54"/>
      <c r="G98" s="54"/>
      <c r="H98" s="54"/>
      <c r="I98" s="54"/>
    </row>
    <row r="99" spans="1:9" ht="35.25" customHeight="1">
      <c r="A99" s="909" t="s">
        <v>1720</v>
      </c>
      <c r="B99" s="54" t="s">
        <v>1735</v>
      </c>
      <c r="C99" s="54"/>
      <c r="D99" s="54"/>
      <c r="E99" s="54"/>
      <c r="F99" s="54"/>
      <c r="G99" s="54"/>
      <c r="H99" s="54"/>
      <c r="I99" s="54"/>
    </row>
    <row r="100" spans="1:9" ht="14.25" customHeight="1">
      <c r="A100" s="75"/>
      <c r="B100" s="484" t="s">
        <v>1486</v>
      </c>
      <c r="D100" s="54"/>
      <c r="E100" s="54"/>
      <c r="F100" s="54"/>
      <c r="G100" s="54"/>
      <c r="H100" s="54"/>
      <c r="I100" s="54"/>
    </row>
    <row r="101" spans="1:9" ht="35.25" customHeight="1">
      <c r="A101" s="909" t="s">
        <v>1721</v>
      </c>
      <c r="B101" s="54" t="s">
        <v>1736</v>
      </c>
      <c r="C101" s="54"/>
      <c r="D101" s="54"/>
      <c r="E101" s="54"/>
      <c r="F101" s="54"/>
      <c r="G101" s="54"/>
      <c r="H101" s="54"/>
      <c r="I101" s="54"/>
    </row>
    <row r="102" spans="1:9" ht="14.25" customHeight="1">
      <c r="A102" s="75"/>
      <c r="B102" s="484" t="s">
        <v>1487</v>
      </c>
      <c r="D102" s="54"/>
      <c r="E102" s="54"/>
      <c r="F102" s="54"/>
      <c r="G102" s="54"/>
      <c r="H102" s="54"/>
      <c r="I102" s="54"/>
    </row>
    <row r="103" spans="1:9" ht="35.25" customHeight="1">
      <c r="A103" s="909" t="s">
        <v>1722</v>
      </c>
      <c r="B103" s="54" t="s">
        <v>550</v>
      </c>
      <c r="C103" s="54"/>
      <c r="D103" s="54"/>
      <c r="E103" s="54"/>
      <c r="F103" s="54"/>
      <c r="G103" s="54"/>
      <c r="H103" s="54"/>
      <c r="I103" s="54"/>
    </row>
    <row r="104" spans="1:9" s="486" customFormat="1" ht="14.25" customHeight="1">
      <c r="A104" s="75"/>
      <c r="B104" s="484" t="s">
        <v>543</v>
      </c>
      <c r="C104" s="485"/>
      <c r="D104" s="485"/>
      <c r="E104" s="485"/>
      <c r="F104" s="485"/>
      <c r="G104" s="485"/>
      <c r="H104" s="485"/>
      <c r="I104" s="485"/>
    </row>
    <row r="105" spans="1:9" s="486" customFormat="1" ht="14.25" customHeight="1">
      <c r="A105" s="75"/>
      <c r="B105" s="484" t="s">
        <v>548</v>
      </c>
      <c r="C105" s="485"/>
      <c r="D105" s="485"/>
      <c r="E105" s="485"/>
      <c r="F105" s="485"/>
      <c r="G105" s="485"/>
      <c r="H105" s="485"/>
      <c r="I105" s="485"/>
    </row>
    <row r="106" spans="1:9" s="486" customFormat="1" ht="14.25" customHeight="1">
      <c r="A106" s="75"/>
      <c r="B106" s="484" t="s">
        <v>549</v>
      </c>
      <c r="D106" s="485"/>
      <c r="E106" s="485"/>
      <c r="F106" s="485"/>
      <c r="G106" s="485"/>
      <c r="H106" s="485"/>
      <c r="I106" s="485"/>
    </row>
    <row r="107" spans="1:9" ht="35.25" customHeight="1">
      <c r="A107" s="909" t="s">
        <v>1723</v>
      </c>
      <c r="B107" s="54" t="s">
        <v>547</v>
      </c>
      <c r="C107" s="54"/>
      <c r="D107" s="54"/>
      <c r="E107" s="54"/>
      <c r="F107" s="54"/>
      <c r="G107" s="54"/>
      <c r="H107" s="54"/>
      <c r="I107" s="54"/>
    </row>
    <row r="108" spans="1:9" s="486" customFormat="1" ht="14.25" customHeight="1">
      <c r="A108" s="75"/>
      <c r="B108" s="484" t="s">
        <v>543</v>
      </c>
      <c r="C108" s="485"/>
      <c r="D108" s="485"/>
      <c r="E108" s="485"/>
      <c r="F108" s="485"/>
      <c r="G108" s="485"/>
      <c r="H108" s="485"/>
      <c r="I108" s="485"/>
    </row>
    <row r="109" spans="1:9" s="486" customFormat="1" ht="14.25" customHeight="1">
      <c r="A109" s="75"/>
      <c r="B109" s="484" t="s">
        <v>544</v>
      </c>
      <c r="C109" s="485"/>
      <c r="D109" s="485"/>
      <c r="E109" s="485"/>
      <c r="F109" s="485"/>
      <c r="G109" s="485"/>
      <c r="H109" s="485"/>
      <c r="I109" s="485"/>
    </row>
    <row r="110" spans="1:9" s="486" customFormat="1" ht="14.25" customHeight="1">
      <c r="A110" s="75"/>
      <c r="B110" s="484" t="s">
        <v>545</v>
      </c>
      <c r="C110" s="485"/>
      <c r="D110" s="485"/>
      <c r="E110" s="485"/>
      <c r="F110" s="485"/>
      <c r="G110" s="485"/>
      <c r="H110" s="485"/>
      <c r="I110" s="485"/>
    </row>
    <row r="111" spans="1:9" ht="35.25" customHeight="1">
      <c r="A111" s="909" t="s">
        <v>1724</v>
      </c>
      <c r="B111" s="54" t="s">
        <v>1177</v>
      </c>
      <c r="C111" s="54"/>
      <c r="D111" s="54"/>
      <c r="E111" s="54"/>
      <c r="F111" s="54"/>
      <c r="G111" s="54"/>
      <c r="H111" s="54"/>
      <c r="I111" s="54"/>
    </row>
    <row r="112" spans="1:9" ht="14.25" customHeight="1">
      <c r="A112" s="75"/>
      <c r="B112" s="81" t="s">
        <v>1455</v>
      </c>
      <c r="C112" s="54"/>
      <c r="D112" s="54"/>
      <c r="E112" s="54"/>
      <c r="F112" s="54"/>
      <c r="G112" s="54"/>
      <c r="H112" s="54"/>
      <c r="I112" s="54"/>
    </row>
    <row r="113" spans="1:9" ht="14.25" customHeight="1">
      <c r="A113" s="75"/>
      <c r="B113" s="484" t="s">
        <v>906</v>
      </c>
      <c r="C113" s="54"/>
      <c r="D113" s="54"/>
      <c r="E113" s="54"/>
      <c r="F113" s="54"/>
      <c r="G113" s="54"/>
      <c r="H113" s="54"/>
      <c r="I113" s="54"/>
    </row>
    <row r="114" spans="1:9" ht="14.25" customHeight="1">
      <c r="A114" s="75"/>
      <c r="B114" s="484" t="s">
        <v>1456</v>
      </c>
      <c r="C114" s="54"/>
      <c r="D114" s="54"/>
      <c r="E114" s="54"/>
      <c r="F114" s="54"/>
      <c r="G114" s="54"/>
      <c r="H114" s="54"/>
      <c r="I114" s="54"/>
    </row>
    <row r="115" spans="1:9" ht="35.25" customHeight="1">
      <c r="A115" s="909" t="s">
        <v>1725</v>
      </c>
      <c r="B115" s="54" t="s">
        <v>1457</v>
      </c>
      <c r="C115" s="54"/>
      <c r="D115" s="54"/>
      <c r="E115" s="54"/>
      <c r="F115" s="54"/>
      <c r="G115" s="54"/>
      <c r="H115" s="54"/>
      <c r="I115" s="54"/>
    </row>
    <row r="116" spans="1:9" ht="14.25" customHeight="1">
      <c r="A116" s="82"/>
      <c r="B116" s="484" t="s">
        <v>1363</v>
      </c>
      <c r="D116" s="54"/>
      <c r="E116" s="54"/>
      <c r="F116" s="54"/>
      <c r="G116" s="54"/>
      <c r="H116" s="54"/>
      <c r="I116" s="54"/>
    </row>
    <row r="117" spans="1:9" ht="35.25" customHeight="1">
      <c r="A117" s="910" t="s">
        <v>1726</v>
      </c>
      <c r="B117" s="54" t="s">
        <v>1458</v>
      </c>
      <c r="C117" s="54"/>
      <c r="D117" s="54"/>
      <c r="E117" s="54"/>
      <c r="F117" s="54"/>
      <c r="G117" s="54"/>
      <c r="H117" s="54"/>
      <c r="I117" s="54"/>
    </row>
    <row r="118" spans="1:9" ht="14.25" customHeight="1">
      <c r="B118" s="484" t="s">
        <v>1459</v>
      </c>
      <c r="D118" s="54"/>
      <c r="E118" s="54"/>
      <c r="F118" s="54"/>
      <c r="G118" s="54"/>
      <c r="H118" s="54"/>
      <c r="I118" s="54"/>
    </row>
    <row r="119" spans="1:9" ht="35.25" customHeight="1">
      <c r="A119" s="82"/>
      <c r="B119" s="54"/>
      <c r="C119" s="54"/>
      <c r="D119" s="54"/>
      <c r="E119" s="54"/>
      <c r="F119" s="54"/>
      <c r="G119" s="54"/>
      <c r="H119" s="54"/>
      <c r="I119" s="54"/>
    </row>
    <row r="120" spans="1:9" ht="14.25" customHeight="1">
      <c r="B120" s="55"/>
      <c r="D120" s="54"/>
      <c r="E120" s="54"/>
      <c r="F120" s="54"/>
      <c r="G120" s="54"/>
      <c r="H120" s="54"/>
      <c r="I120" s="54"/>
    </row>
    <row r="121" spans="1:9" ht="35.25" customHeight="1">
      <c r="A121" s="82"/>
      <c r="B121" s="54"/>
      <c r="C121" s="54"/>
      <c r="D121" s="54"/>
      <c r="E121" s="54"/>
      <c r="F121" s="54"/>
      <c r="G121" s="54"/>
      <c r="H121" s="54"/>
      <c r="I121" s="54"/>
    </row>
    <row r="122" spans="1:9" ht="14.25" customHeight="1">
      <c r="B122" s="55"/>
      <c r="D122" s="54"/>
      <c r="E122" s="54"/>
      <c r="F122" s="54"/>
      <c r="G122" s="54"/>
      <c r="H122" s="54"/>
      <c r="I122" s="54"/>
    </row>
    <row r="123" spans="1:9" ht="35.25" customHeight="1">
      <c r="A123" s="82"/>
      <c r="B123" s="54"/>
      <c r="C123" s="54"/>
      <c r="D123" s="54"/>
      <c r="E123" s="54"/>
      <c r="F123" s="54"/>
      <c r="G123" s="54"/>
      <c r="H123" s="54"/>
      <c r="I123" s="54"/>
    </row>
    <row r="124" spans="1:9" ht="14.25" customHeight="1">
      <c r="B124" s="55"/>
      <c r="D124" s="54"/>
      <c r="E124" s="54"/>
      <c r="F124" s="54"/>
      <c r="G124" s="54"/>
      <c r="H124" s="54"/>
      <c r="I124" s="54"/>
    </row>
    <row r="125" spans="1:9" ht="35.25" customHeight="1">
      <c r="A125" s="82"/>
      <c r="B125" s="54"/>
      <c r="C125" s="54"/>
      <c r="D125" s="54"/>
      <c r="E125" s="54"/>
      <c r="F125" s="54"/>
      <c r="G125" s="54"/>
      <c r="H125" s="54"/>
      <c r="I125" s="54"/>
    </row>
    <row r="126" spans="1:9" ht="14.25" customHeight="1">
      <c r="B126" s="55"/>
      <c r="D126" s="54"/>
      <c r="E126" s="54"/>
      <c r="F126" s="54"/>
      <c r="G126" s="54"/>
      <c r="H126" s="54"/>
      <c r="I126" s="54"/>
    </row>
    <row r="127" spans="1:9" ht="35.25" customHeight="1">
      <c r="A127" s="82"/>
      <c r="B127" s="54"/>
      <c r="C127" s="54"/>
      <c r="D127" s="54"/>
      <c r="E127" s="54"/>
      <c r="F127" s="54"/>
      <c r="G127" s="54"/>
      <c r="H127" s="54"/>
      <c r="I127" s="54"/>
    </row>
    <row r="128" spans="1:9" ht="14.25" customHeight="1">
      <c r="B128" s="55"/>
      <c r="D128" s="54"/>
      <c r="E128" s="54"/>
      <c r="F128" s="54"/>
      <c r="G128" s="54"/>
      <c r="H128" s="54"/>
      <c r="I128" s="54"/>
    </row>
    <row r="129" spans="1:9" ht="35.25" customHeight="1">
      <c r="A129" s="82"/>
      <c r="B129" s="54"/>
      <c r="C129" s="54"/>
      <c r="D129" s="54"/>
      <c r="E129" s="54"/>
      <c r="F129" s="54"/>
      <c r="G129" s="54"/>
      <c r="H129" s="54"/>
      <c r="I129" s="54"/>
    </row>
    <row r="130" spans="1:9" ht="14.25" customHeight="1">
      <c r="B130" s="55"/>
      <c r="D130" s="54"/>
      <c r="E130" s="54"/>
      <c r="F130" s="54"/>
      <c r="G130" s="54"/>
      <c r="H130" s="54"/>
      <c r="I130" s="54"/>
    </row>
    <row r="131" spans="1:9" ht="35.25" customHeight="1">
      <c r="A131" s="82"/>
      <c r="B131" s="54"/>
      <c r="C131" s="54"/>
      <c r="D131" s="54"/>
      <c r="E131" s="54"/>
      <c r="F131" s="54"/>
      <c r="G131" s="54"/>
      <c r="H131" s="54"/>
      <c r="I131" s="54"/>
    </row>
    <row r="132" spans="1:9" ht="14.25" customHeight="1">
      <c r="B132" s="55"/>
      <c r="D132" s="54"/>
      <c r="E132" s="54"/>
      <c r="F132" s="54"/>
      <c r="G132" s="54"/>
      <c r="H132" s="54"/>
      <c r="I132" s="54"/>
    </row>
    <row r="133" spans="1:9" ht="35.25" customHeight="1">
      <c r="A133" s="82"/>
      <c r="B133" s="54"/>
      <c r="C133" s="54"/>
      <c r="D133" s="54"/>
      <c r="E133" s="54"/>
      <c r="F133" s="54"/>
      <c r="G133" s="54"/>
      <c r="H133" s="54"/>
      <c r="I133" s="54"/>
    </row>
    <row r="134" spans="1:9" ht="14.25" customHeight="1">
      <c r="B134" s="55"/>
      <c r="D134" s="54"/>
      <c r="E134" s="54"/>
      <c r="F134" s="54"/>
      <c r="G134" s="54"/>
      <c r="H134" s="54"/>
      <c r="I134" s="54"/>
    </row>
    <row r="135" spans="1:9" ht="35.25" customHeight="1">
      <c r="A135" s="82"/>
      <c r="B135" s="54"/>
      <c r="C135" s="54"/>
      <c r="D135" s="54"/>
      <c r="E135" s="54"/>
      <c r="F135" s="54"/>
      <c r="G135" s="54"/>
      <c r="H135" s="54"/>
      <c r="I135" s="54"/>
    </row>
    <row r="136" spans="1:9" ht="14.25" customHeight="1">
      <c r="B136" s="55"/>
      <c r="D136" s="54"/>
      <c r="E136" s="54"/>
      <c r="F136" s="54"/>
      <c r="G136" s="54"/>
      <c r="H136" s="54"/>
      <c r="I136" s="54"/>
    </row>
    <row r="137" spans="1:9" ht="35.25" customHeight="1">
      <c r="A137" s="82"/>
      <c r="B137" s="54"/>
      <c r="C137" s="54"/>
      <c r="D137" s="54"/>
      <c r="E137" s="54"/>
      <c r="F137" s="54"/>
      <c r="G137" s="54"/>
      <c r="H137" s="54"/>
      <c r="I137" s="54"/>
    </row>
    <row r="138" spans="1:9" ht="14.25" customHeight="1">
      <c r="B138" s="55"/>
      <c r="D138" s="54"/>
      <c r="E138" s="54"/>
      <c r="F138" s="54"/>
      <c r="G138" s="54"/>
      <c r="H138" s="54"/>
      <c r="I138" s="54"/>
    </row>
    <row r="139" spans="1:9" ht="35.25" customHeight="1">
      <c r="A139" s="82"/>
      <c r="B139" s="54"/>
      <c r="C139" s="54"/>
      <c r="D139" s="54"/>
      <c r="E139" s="54"/>
      <c r="F139" s="54"/>
      <c r="G139" s="54"/>
      <c r="H139" s="54"/>
      <c r="I139" s="54"/>
    </row>
    <row r="140" spans="1:9" ht="14.25" customHeight="1">
      <c r="B140" s="55"/>
      <c r="D140" s="54"/>
      <c r="E140" s="54"/>
      <c r="F140" s="54"/>
      <c r="G140" s="54"/>
      <c r="H140" s="54"/>
      <c r="I140" s="54"/>
    </row>
    <row r="141" spans="1:9" ht="35.25" customHeight="1">
      <c r="A141" s="82"/>
      <c r="B141" s="54"/>
      <c r="C141" s="54"/>
      <c r="D141" s="54"/>
      <c r="E141" s="54"/>
      <c r="F141" s="54"/>
      <c r="G141" s="54"/>
      <c r="H141" s="54"/>
      <c r="I141" s="54"/>
    </row>
    <row r="142" spans="1:9" ht="14.25" customHeight="1">
      <c r="B142" s="55"/>
      <c r="D142" s="54"/>
      <c r="E142" s="54"/>
      <c r="F142" s="54"/>
      <c r="G142" s="54"/>
      <c r="H142" s="54"/>
      <c r="I142" s="54"/>
    </row>
    <row r="143" spans="1:9" ht="35.25" customHeight="1">
      <c r="A143" s="82"/>
      <c r="B143" s="54"/>
      <c r="C143" s="54"/>
      <c r="D143" s="54"/>
      <c r="E143" s="54"/>
      <c r="F143" s="54"/>
      <c r="G143" s="54"/>
      <c r="H143" s="54"/>
      <c r="I143" s="54"/>
    </row>
    <row r="144" spans="1:9" ht="14.25" customHeight="1">
      <c r="B144" s="55"/>
      <c r="D144" s="54"/>
      <c r="E144" s="54"/>
      <c r="F144" s="54"/>
      <c r="G144" s="54"/>
      <c r="H144" s="54"/>
      <c r="I144" s="54"/>
    </row>
    <row r="145" spans="1:9" ht="35.25" customHeight="1">
      <c r="A145" s="82"/>
      <c r="B145" s="54"/>
      <c r="C145" s="54"/>
      <c r="D145" s="54"/>
      <c r="E145" s="54"/>
      <c r="F145" s="54"/>
      <c r="G145" s="54"/>
      <c r="H145" s="54"/>
      <c r="I145" s="54"/>
    </row>
    <row r="146" spans="1:9" ht="14.25" customHeight="1">
      <c r="B146" s="55"/>
      <c r="D146" s="54"/>
      <c r="E146" s="54"/>
      <c r="F146" s="54"/>
      <c r="G146" s="54"/>
      <c r="H146" s="54"/>
      <c r="I146" s="54"/>
    </row>
    <row r="147" spans="1:9" ht="35.25" customHeight="1">
      <c r="A147" s="82"/>
      <c r="B147" s="54"/>
      <c r="C147" s="54"/>
      <c r="D147" s="54"/>
      <c r="E147" s="54"/>
      <c r="F147" s="54"/>
      <c r="G147" s="54"/>
      <c r="H147" s="54"/>
      <c r="I147" s="54"/>
    </row>
    <row r="148" spans="1:9" ht="14.25" customHeight="1">
      <c r="B148" s="55"/>
      <c r="D148" s="54"/>
      <c r="E148" s="54"/>
      <c r="F148" s="54"/>
      <c r="G148" s="54"/>
      <c r="H148" s="54"/>
      <c r="I148" s="54"/>
    </row>
    <row r="149" spans="1:9" ht="35.25" customHeight="1">
      <c r="A149" s="82"/>
      <c r="B149" s="54"/>
      <c r="C149" s="54"/>
      <c r="D149" s="54"/>
      <c r="E149" s="54"/>
      <c r="F149" s="54"/>
      <c r="G149" s="54"/>
      <c r="H149" s="54"/>
      <c r="I149" s="54"/>
    </row>
    <row r="150" spans="1:9" ht="14.25" customHeight="1">
      <c r="B150" s="55"/>
      <c r="D150" s="54"/>
      <c r="E150" s="54"/>
      <c r="F150" s="54"/>
      <c r="G150" s="54"/>
      <c r="H150" s="54"/>
      <c r="I150" s="54"/>
    </row>
    <row r="151" spans="1:9" ht="35.25" customHeight="1">
      <c r="A151" s="82"/>
      <c r="B151" s="54"/>
      <c r="C151" s="54"/>
      <c r="D151" s="54"/>
      <c r="E151" s="54"/>
      <c r="F151" s="54"/>
      <c r="G151" s="54"/>
      <c r="H151" s="54"/>
      <c r="I151" s="54"/>
    </row>
    <row r="152" spans="1:9" ht="14.25" customHeight="1">
      <c r="B152" s="55"/>
      <c r="D152" s="54"/>
      <c r="E152" s="54"/>
      <c r="F152" s="54"/>
      <c r="G152" s="54"/>
      <c r="H152" s="54"/>
      <c r="I152" s="54"/>
    </row>
    <row r="153" spans="1:9" ht="35.25" customHeight="1">
      <c r="A153" s="82"/>
      <c r="B153" s="54"/>
      <c r="C153" s="54"/>
      <c r="D153" s="54"/>
      <c r="E153" s="54"/>
      <c r="F153" s="54"/>
      <c r="G153" s="54"/>
      <c r="H153" s="54"/>
      <c r="I153" s="54"/>
    </row>
    <row r="154" spans="1:9" ht="14.25" customHeight="1">
      <c r="B154" s="55"/>
      <c r="D154" s="54"/>
      <c r="E154" s="54"/>
      <c r="F154" s="54"/>
      <c r="G154" s="54"/>
      <c r="H154" s="54"/>
      <c r="I154" s="54"/>
    </row>
    <row r="155" spans="1:9" ht="35.25" customHeight="1">
      <c r="A155" s="82"/>
      <c r="B155" s="54"/>
      <c r="C155" s="54"/>
      <c r="D155" s="54"/>
      <c r="E155" s="54"/>
      <c r="F155" s="54"/>
      <c r="G155" s="54"/>
      <c r="H155" s="54"/>
      <c r="I155" s="54"/>
    </row>
    <row r="156" spans="1:9" ht="14.25" customHeight="1">
      <c r="B156" s="55"/>
      <c r="D156" s="54"/>
      <c r="E156" s="54"/>
      <c r="F156" s="54"/>
      <c r="G156" s="54"/>
      <c r="H156" s="54"/>
      <c r="I156" s="54"/>
    </row>
    <row r="157" spans="1:9" ht="35.25" customHeight="1">
      <c r="A157" s="82"/>
      <c r="B157" s="54"/>
      <c r="C157" s="54"/>
      <c r="D157" s="54"/>
      <c r="E157" s="54"/>
      <c r="F157" s="54"/>
      <c r="G157" s="54"/>
      <c r="H157" s="54"/>
      <c r="I157" s="54"/>
    </row>
    <row r="158" spans="1:9" ht="14.25" customHeight="1">
      <c r="B158" s="55"/>
      <c r="D158" s="54"/>
      <c r="E158" s="54"/>
      <c r="F158" s="54"/>
      <c r="G158" s="54"/>
      <c r="H158" s="54"/>
      <c r="I158" s="54"/>
    </row>
    <row r="159" spans="1:9" ht="35.25" customHeight="1">
      <c r="A159" s="82"/>
      <c r="B159" s="54"/>
      <c r="C159" s="54"/>
      <c r="D159" s="54"/>
      <c r="E159" s="54"/>
      <c r="F159" s="54"/>
      <c r="G159" s="54"/>
      <c r="H159" s="54"/>
      <c r="I159" s="54"/>
    </row>
    <row r="160" spans="1:9" ht="14.25" customHeight="1">
      <c r="B160" s="55"/>
      <c r="D160" s="54"/>
      <c r="E160" s="54"/>
      <c r="F160" s="54"/>
      <c r="G160" s="54"/>
      <c r="H160" s="54"/>
      <c r="I160" s="54"/>
    </row>
    <row r="161" spans="1:9" ht="35.25" customHeight="1">
      <c r="A161" s="82"/>
      <c r="B161" s="54"/>
      <c r="C161" s="54"/>
      <c r="D161" s="54"/>
      <c r="E161" s="54"/>
      <c r="F161" s="54"/>
      <c r="G161" s="54"/>
      <c r="H161" s="54"/>
      <c r="I161" s="54"/>
    </row>
    <row r="162" spans="1:9" ht="14.25" customHeight="1">
      <c r="B162" s="55"/>
      <c r="D162" s="54"/>
      <c r="E162" s="54"/>
      <c r="F162" s="54"/>
      <c r="G162" s="54"/>
      <c r="H162" s="54"/>
      <c r="I162" s="54"/>
    </row>
    <row r="163" spans="1:9" ht="35.25" customHeight="1">
      <c r="A163" s="82"/>
      <c r="B163" s="54"/>
      <c r="C163" s="54"/>
      <c r="D163" s="54"/>
      <c r="E163" s="54"/>
      <c r="F163" s="54"/>
      <c r="G163" s="54"/>
      <c r="H163" s="54"/>
      <c r="I163" s="54"/>
    </row>
    <row r="164" spans="1:9" ht="14.25" customHeight="1">
      <c r="B164" s="55"/>
      <c r="D164" s="54"/>
      <c r="E164" s="54"/>
      <c r="F164" s="54"/>
      <c r="G164" s="54"/>
      <c r="H164" s="54"/>
      <c r="I164" s="54"/>
    </row>
    <row r="165" spans="1:9" ht="35.25" customHeight="1">
      <c r="A165" s="82"/>
      <c r="B165" s="54"/>
      <c r="C165" s="54"/>
      <c r="D165" s="54"/>
      <c r="E165" s="54"/>
      <c r="F165" s="54"/>
      <c r="G165" s="54"/>
      <c r="H165" s="54"/>
      <c r="I165" s="54"/>
    </row>
    <row r="166" spans="1:9" ht="14.25" customHeight="1">
      <c r="B166" s="55"/>
      <c r="D166" s="54"/>
      <c r="E166" s="54"/>
      <c r="F166" s="54"/>
      <c r="G166" s="54"/>
      <c r="H166" s="54"/>
      <c r="I166" s="54"/>
    </row>
    <row r="167" spans="1:9" ht="35.25" customHeight="1">
      <c r="A167" s="82"/>
      <c r="B167" s="54"/>
      <c r="C167" s="54"/>
      <c r="D167" s="54"/>
      <c r="E167" s="54"/>
      <c r="F167" s="54"/>
      <c r="G167" s="54"/>
      <c r="H167" s="54"/>
      <c r="I167" s="54"/>
    </row>
    <row r="168" spans="1:9" ht="14.25" customHeight="1">
      <c r="B168" s="55"/>
      <c r="D168" s="54"/>
      <c r="E168" s="54"/>
      <c r="F168" s="54"/>
      <c r="G168" s="54"/>
      <c r="H168" s="54"/>
      <c r="I168" s="54"/>
    </row>
    <row r="169" spans="1:9" ht="35.25" customHeight="1">
      <c r="A169" s="82"/>
      <c r="B169" s="54"/>
      <c r="C169" s="54"/>
      <c r="D169" s="54"/>
      <c r="E169" s="54"/>
      <c r="F169" s="54"/>
      <c r="G169" s="54"/>
      <c r="H169" s="54"/>
      <c r="I169" s="54"/>
    </row>
    <row r="170" spans="1:9" ht="14.25" customHeight="1">
      <c r="B170" s="55"/>
      <c r="D170" s="54"/>
      <c r="E170" s="54"/>
      <c r="F170" s="54"/>
      <c r="G170" s="54"/>
      <c r="H170" s="54"/>
      <c r="I170" s="54"/>
    </row>
    <row r="171" spans="1:9" ht="35.25" customHeight="1">
      <c r="A171" s="82"/>
      <c r="B171" s="54"/>
      <c r="C171" s="54"/>
      <c r="D171" s="54"/>
      <c r="E171" s="54"/>
      <c r="F171" s="54"/>
      <c r="G171" s="54"/>
      <c r="H171" s="54"/>
      <c r="I171" s="54"/>
    </row>
    <row r="172" spans="1:9" ht="14.25" customHeight="1">
      <c r="B172" s="55"/>
      <c r="D172" s="54"/>
      <c r="E172" s="54"/>
      <c r="F172" s="54"/>
      <c r="G172" s="54"/>
      <c r="H172" s="54"/>
      <c r="I172" s="54"/>
    </row>
    <row r="173" spans="1:9" ht="35.25" customHeight="1">
      <c r="A173" s="82"/>
      <c r="B173" s="54"/>
      <c r="C173" s="54"/>
      <c r="D173" s="54"/>
      <c r="E173" s="54"/>
      <c r="F173" s="54"/>
      <c r="G173" s="54"/>
      <c r="H173" s="54"/>
      <c r="I173" s="54"/>
    </row>
    <row r="174" spans="1:9" ht="14.25" customHeight="1">
      <c r="B174" s="55"/>
      <c r="D174" s="54"/>
      <c r="E174" s="54"/>
      <c r="F174" s="54"/>
      <c r="G174" s="54"/>
      <c r="H174" s="54"/>
      <c r="I174" s="54"/>
    </row>
    <row r="175" spans="1:9" ht="35.25" customHeight="1">
      <c r="A175" s="82"/>
      <c r="B175" s="54"/>
      <c r="C175" s="54"/>
      <c r="D175" s="54"/>
      <c r="E175" s="54"/>
      <c r="F175" s="54"/>
      <c r="G175" s="54"/>
      <c r="H175" s="54"/>
      <c r="I175" s="54"/>
    </row>
    <row r="176" spans="1:9" ht="14.25" customHeight="1">
      <c r="B176" s="55"/>
      <c r="D176" s="54"/>
      <c r="E176" s="54"/>
      <c r="F176" s="54"/>
      <c r="G176" s="54"/>
      <c r="H176" s="54"/>
      <c r="I176" s="54"/>
    </row>
    <row r="177" spans="1:9" ht="35.25" customHeight="1">
      <c r="A177" s="82"/>
      <c r="B177" s="54"/>
      <c r="C177" s="54"/>
      <c r="D177" s="54"/>
      <c r="E177" s="54"/>
      <c r="F177" s="54"/>
      <c r="G177" s="54"/>
      <c r="H177" s="54"/>
      <c r="I177" s="54"/>
    </row>
    <row r="178" spans="1:9" ht="14.25" customHeight="1">
      <c r="B178" s="55"/>
      <c r="D178" s="54"/>
      <c r="E178" s="54"/>
      <c r="F178" s="54"/>
      <c r="G178" s="54"/>
      <c r="H178" s="54"/>
      <c r="I178" s="54"/>
    </row>
    <row r="179" spans="1:9" ht="35.25" customHeight="1">
      <c r="A179" s="82"/>
      <c r="B179" s="54"/>
      <c r="C179" s="54"/>
      <c r="D179" s="54"/>
      <c r="E179" s="54"/>
      <c r="F179" s="54"/>
      <c r="G179" s="54"/>
      <c r="H179" s="54"/>
      <c r="I179" s="54"/>
    </row>
    <row r="180" spans="1:9" ht="14.25" customHeight="1">
      <c r="B180" s="55"/>
      <c r="D180" s="54"/>
      <c r="E180" s="54"/>
      <c r="F180" s="54"/>
      <c r="G180" s="54"/>
      <c r="H180" s="54"/>
      <c r="I180" s="54"/>
    </row>
    <row r="181" spans="1:9" ht="35.25" customHeight="1">
      <c r="A181" s="82"/>
      <c r="B181" s="54"/>
      <c r="C181" s="54"/>
      <c r="D181" s="54"/>
      <c r="E181" s="54"/>
      <c r="F181" s="54"/>
      <c r="G181" s="54"/>
      <c r="H181" s="54"/>
      <c r="I181" s="54"/>
    </row>
  </sheetData>
  <customSheetViews>
    <customSheetView guid="{17A61E15-CB34-4E45-B54C-4890B27A542F}" showGridLines="0">
      <pageMargins left="0.7" right="0.7" top="0.75" bottom="0.75" header="0.3" footer="0.3"/>
      <pageSetup paperSize="9" orientation="portrait" r:id="rId1"/>
    </customSheetView>
  </customSheetViews>
  <hyperlinks>
    <hyperlink ref="A3" location="'Tabl.1(117)'!Obszar_wydruku" display="TABL.1(118). "/>
    <hyperlink ref="A5" location="'Tabl.2(118)'!A1" display="TABL.2(119). "/>
    <hyperlink ref="A7" location="'Tabl.3(119)'!A1" display="TABL.3(119). "/>
    <hyperlink ref="A9" location="'Tabl.4(120)'!A1" display="TABL.4(120). "/>
    <hyperlink ref="A11" location="'Tabl.5(121)'!A1" display="TABL.5(121). "/>
    <hyperlink ref="A19" location="'Tabl.9(125)'!A1" display="TABL.9(125). "/>
    <hyperlink ref="A23" location="'Tabl.11(127)'!A1" display="TABL.11(127)."/>
    <hyperlink ref="A25" location="'Tabl.12(128)'!A1" display="TABL.12(128). "/>
    <hyperlink ref="A27" location="'Tabl.13(129)'!A1" display="TABL.13(129). "/>
    <hyperlink ref="A29" location="'Tabl.14(130)'!A1" display="TABL.14(130). "/>
    <hyperlink ref="A33" location="'Tabl.16(132)'!A1" display="TABL.16(132).  "/>
    <hyperlink ref="A35" location="'Tabl.17(133)'!A1" display="TABL. 17(133). "/>
    <hyperlink ref="A37" location="'Tabl.18(134)'!A1" display="TABL. 18(134).  "/>
    <hyperlink ref="A41" location="'Tabl.19(135)'!A1" display="TABL. 19(135). "/>
    <hyperlink ref="A44" location="'Tabl.20(136)'!A1" display="TABL. 20(136). "/>
    <hyperlink ref="A47" location="'Tabl.21(137)'!A1" display="TABL. 21(137)  "/>
    <hyperlink ref="A51" location="'Tabl.22(138)'!A1" display="TABL. 22(138)."/>
    <hyperlink ref="A55" location="'Tabl.23(139)'!A1" display="TABL. 23(139). "/>
    <hyperlink ref="A59" location="'Tabl.24(140)'!A1" display="TABL. 24(140). "/>
    <hyperlink ref="A61" location="'Tabl.25(141)'!A1" display="TABL. 25(141)."/>
    <hyperlink ref="A63" location="'Tabl.26(142)'!A1" display="TABL. 26(142). "/>
    <hyperlink ref="A65" location="'Tabl.27(143)'!A1" display="TABL. 27(143).  "/>
    <hyperlink ref="A67" location="'Tabl.28(144)'!A1" display="TABL. 28(144). "/>
    <hyperlink ref="A71" location="'Tabl.29(145)'!A1" display="TABL. 29(145). "/>
    <hyperlink ref="A75" location="'Tabl.30(146)'!A1" display="TABL. 30(146). "/>
    <hyperlink ref="A115" location="'Tab. 46(162)'!A1" display="TABL.46(162)."/>
    <hyperlink ref="A79" location="'Tabl.31(147)'!A1" display="TABL. 31(147). "/>
    <hyperlink ref="A81" location="'Tabl.32(148)'!A1" display="TABL. 32(148). "/>
    <hyperlink ref="A83" location="'Tabl.33(149)'!A1" display="TABL. 33(149). "/>
    <hyperlink ref="A85" location="'Tabl.34(150)'!A1" display="TABL. 34(150). "/>
    <hyperlink ref="A87" location="'Tabl.35(151)'!A1" display="TABL. 35(151). "/>
    <hyperlink ref="A91" location="'Tabl.37(153)'!A1" display="TABL. 37(153). "/>
    <hyperlink ref="A93" location="'Tabl.38(154)'!A1" display="TABL. 38(154). "/>
    <hyperlink ref="A95" location="'Tabl.39(155)'!A1" display="TABL. 39(155). "/>
    <hyperlink ref="A97" location="'Tabl.40(156)'!A1" display="TABL. 40(156). "/>
    <hyperlink ref="A99" location="'Tabl.41(157)'!Obszar_wydruku" display="TABL. 41(157). "/>
    <hyperlink ref="A101" location="'Tabl.42(158)'!A1" display="TABL. 42(158). "/>
    <hyperlink ref="A103" location="'Tabl.43(159)'!A1" display="TABL. 43(159). "/>
    <hyperlink ref="A107" location="'Tabl.44(160)'!A1" display="TABL. 44(160). "/>
    <hyperlink ref="A111" location="'Tabl.45(161)'!A1" display="TABL. 45(161). "/>
    <hyperlink ref="A31" location="'Tabl.15(131)'!A1" display="TABL.15(131). "/>
    <hyperlink ref="A15" location="'Tabl.7(123)'!A1" display="TABL.7(123). "/>
    <hyperlink ref="A21" location="'Tabl.10(126)'!A1" display="TABL.10(126). "/>
    <hyperlink ref="A17" location="'Tabl.8(124)'!A1" display="TABL.8(124). "/>
    <hyperlink ref="A117" location="'Tabl.47(163)'!A1" display="TABL.47(163)."/>
    <hyperlink ref="A13" location="'Tabl.6(122)'!A1" display="TABL.6(122). "/>
    <hyperlink ref="A89" location="'Tabl. 36(152)'!A1" display="TABL. 36(152). "/>
  </hyperlinks>
  <pageMargins left="0.7" right="0.7" top="0.75" bottom="0.75" header="0.3" footer="0.3"/>
  <pageSetup paperSize="9" scale="75" fitToHeight="0" orientation="portrait"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7"/>
  <sheetViews>
    <sheetView showGridLines="0" zoomScaleNormal="100" workbookViewId="0"/>
  </sheetViews>
  <sheetFormatPr defaultColWidth="9.109375" defaultRowHeight="11.4"/>
  <cols>
    <col min="1" max="1" width="50.5546875" style="35" customWidth="1"/>
    <col min="2" max="6" width="11.109375" style="35" customWidth="1"/>
    <col min="7" max="7" width="11.109375" style="224" customWidth="1"/>
    <col min="8" max="8" width="9.109375" style="35"/>
    <col min="9" max="9" width="9.33203125" style="35" bestFit="1" customWidth="1"/>
    <col min="10" max="16384" width="9.109375" style="35"/>
  </cols>
  <sheetData>
    <row r="1" spans="1:10" ht="13.5" customHeight="1">
      <c r="A1" s="16" t="s">
        <v>1545</v>
      </c>
      <c r="B1" s="16"/>
      <c r="C1" s="16"/>
      <c r="D1" s="16"/>
      <c r="E1" s="16"/>
      <c r="F1" s="513"/>
      <c r="G1" s="528"/>
      <c r="H1" s="303"/>
      <c r="I1" s="2" t="s">
        <v>503</v>
      </c>
      <c r="J1" s="1"/>
    </row>
    <row r="2" spans="1:10" ht="13.5" customHeight="1">
      <c r="A2" s="304" t="s">
        <v>1201</v>
      </c>
      <c r="B2" s="49"/>
      <c r="C2" s="49"/>
      <c r="D2" s="49"/>
      <c r="E2" s="49"/>
      <c r="F2" s="513"/>
      <c r="G2" s="528"/>
      <c r="H2" s="49"/>
      <c r="I2" s="87" t="s">
        <v>504</v>
      </c>
      <c r="J2" s="1"/>
    </row>
    <row r="3" spans="1:10" ht="13.5" customHeight="1">
      <c r="A3" s="514" t="s">
        <v>1202</v>
      </c>
      <c r="B3" s="515"/>
      <c r="C3" s="515"/>
      <c r="D3" s="515"/>
      <c r="E3" s="515"/>
      <c r="F3" s="515"/>
      <c r="G3" s="529"/>
      <c r="H3" s="14"/>
      <c r="I3" s="174"/>
      <c r="J3" s="174"/>
    </row>
    <row r="4" spans="1:10" ht="5.0999999999999996" customHeight="1">
      <c r="A4" s="131"/>
    </row>
    <row r="5" spans="1:10" ht="40.5" customHeight="1">
      <c r="A5" s="71" t="s">
        <v>936</v>
      </c>
      <c r="B5" s="4">
        <v>2000</v>
      </c>
      <c r="C5" s="4">
        <v>2005</v>
      </c>
      <c r="D5" s="4">
        <v>2010</v>
      </c>
      <c r="E5" s="4">
        <v>2015</v>
      </c>
      <c r="F5" s="510">
        <v>2018</v>
      </c>
      <c r="G5" s="812">
        <v>2019</v>
      </c>
    </row>
    <row r="6" spans="1:10" ht="14.25" customHeight="1">
      <c r="A6" s="135" t="s">
        <v>405</v>
      </c>
      <c r="B6" s="305">
        <v>1554</v>
      </c>
      <c r="C6" s="305">
        <v>1387</v>
      </c>
      <c r="D6" s="305">
        <v>1358</v>
      </c>
      <c r="E6" s="305">
        <v>1342</v>
      </c>
      <c r="F6" s="307">
        <v>1331</v>
      </c>
      <c r="G6" s="765">
        <v>1311</v>
      </c>
    </row>
    <row r="7" spans="1:10" ht="14.25" customHeight="1">
      <c r="A7" s="162" t="s">
        <v>406</v>
      </c>
      <c r="B7" s="23"/>
      <c r="C7" s="23"/>
      <c r="D7" s="23"/>
      <c r="E7" s="23"/>
      <c r="F7" s="169"/>
      <c r="G7" s="642"/>
    </row>
    <row r="8" spans="1:10" ht="14.25" customHeight="1">
      <c r="A8" s="151" t="s">
        <v>407</v>
      </c>
      <c r="B8" s="23">
        <v>1353</v>
      </c>
      <c r="C8" s="23">
        <v>1228</v>
      </c>
      <c r="D8" s="23">
        <v>1209</v>
      </c>
      <c r="E8" s="23">
        <v>1204</v>
      </c>
      <c r="F8" s="169">
        <v>1150</v>
      </c>
      <c r="G8" s="642">
        <v>1108</v>
      </c>
    </row>
    <row r="9" spans="1:10" ht="14.25" customHeight="1">
      <c r="A9" s="161" t="s">
        <v>408</v>
      </c>
      <c r="B9" s="23"/>
      <c r="C9" s="23"/>
      <c r="D9" s="23"/>
      <c r="E9" s="23"/>
      <c r="F9" s="169"/>
      <c r="G9" s="642"/>
    </row>
    <row r="10" spans="1:10" ht="14.25" customHeight="1">
      <c r="A10" s="308" t="s">
        <v>409</v>
      </c>
      <c r="B10" s="23"/>
      <c r="C10" s="23"/>
      <c r="D10" s="23"/>
      <c r="E10" s="92"/>
      <c r="F10" s="169"/>
      <c r="G10" s="642"/>
    </row>
    <row r="11" spans="1:10" ht="14.25" customHeight="1">
      <c r="A11" s="256" t="s">
        <v>410</v>
      </c>
      <c r="B11" s="23"/>
      <c r="C11" s="23"/>
      <c r="D11" s="23"/>
      <c r="E11" s="92"/>
      <c r="F11" s="169"/>
      <c r="G11" s="642"/>
    </row>
    <row r="12" spans="1:10" ht="14.25" customHeight="1">
      <c r="A12" s="309" t="s">
        <v>411</v>
      </c>
      <c r="B12" s="23">
        <v>22</v>
      </c>
      <c r="C12" s="23">
        <v>26</v>
      </c>
      <c r="D12" s="23">
        <v>20</v>
      </c>
      <c r="E12" s="23">
        <v>22</v>
      </c>
      <c r="F12" s="169">
        <v>17</v>
      </c>
      <c r="G12" s="642">
        <v>15</v>
      </c>
    </row>
    <row r="13" spans="1:10" ht="14.25" customHeight="1">
      <c r="A13" s="313" t="s">
        <v>412</v>
      </c>
      <c r="B13" s="23"/>
      <c r="C13" s="23"/>
      <c r="D13" s="23"/>
      <c r="E13" s="23"/>
      <c r="F13" s="169"/>
      <c r="G13" s="642"/>
    </row>
    <row r="14" spans="1:10" ht="14.25" customHeight="1">
      <c r="A14" s="309" t="s">
        <v>907</v>
      </c>
      <c r="B14" s="23">
        <v>58</v>
      </c>
      <c r="C14" s="23">
        <v>44</v>
      </c>
      <c r="D14" s="23">
        <v>43</v>
      </c>
      <c r="E14" s="23">
        <v>39</v>
      </c>
      <c r="F14" s="169">
        <v>39</v>
      </c>
      <c r="G14" s="642">
        <v>36</v>
      </c>
    </row>
    <row r="15" spans="1:10" ht="14.25" customHeight="1">
      <c r="A15" s="309" t="s">
        <v>908</v>
      </c>
      <c r="B15" s="23">
        <v>196</v>
      </c>
      <c r="C15" s="23">
        <v>168</v>
      </c>
      <c r="D15" s="23">
        <v>181</v>
      </c>
      <c r="E15" s="23">
        <v>171</v>
      </c>
      <c r="F15" s="169">
        <v>118</v>
      </c>
      <c r="G15" s="642">
        <v>124</v>
      </c>
    </row>
    <row r="16" spans="1:10" ht="14.25" customHeight="1">
      <c r="A16" s="309" t="s">
        <v>910</v>
      </c>
      <c r="B16" s="23">
        <v>102</v>
      </c>
      <c r="C16" s="23">
        <v>67</v>
      </c>
      <c r="D16" s="23">
        <v>46</v>
      </c>
      <c r="E16" s="23">
        <v>36</v>
      </c>
      <c r="F16" s="169">
        <v>38</v>
      </c>
      <c r="G16" s="642">
        <v>39</v>
      </c>
    </row>
    <row r="17" spans="1:7" ht="14.25" customHeight="1">
      <c r="A17" s="309" t="s">
        <v>909</v>
      </c>
      <c r="B17" s="23">
        <v>555</v>
      </c>
      <c r="C17" s="23">
        <v>434</v>
      </c>
      <c r="D17" s="23">
        <v>357</v>
      </c>
      <c r="E17" s="23">
        <v>291</v>
      </c>
      <c r="F17" s="169">
        <v>211</v>
      </c>
      <c r="G17" s="642">
        <v>184</v>
      </c>
    </row>
    <row r="18" spans="1:7" ht="14.25" customHeight="1">
      <c r="A18" s="309" t="s">
        <v>413</v>
      </c>
      <c r="B18" s="23">
        <v>420</v>
      </c>
      <c r="C18" s="23">
        <v>489</v>
      </c>
      <c r="D18" s="23">
        <v>562</v>
      </c>
      <c r="E18" s="23">
        <v>645</v>
      </c>
      <c r="F18" s="169">
        <v>727</v>
      </c>
      <c r="G18" s="642">
        <v>710</v>
      </c>
    </row>
    <row r="19" spans="1:7" ht="14.25" customHeight="1">
      <c r="A19" s="313" t="s">
        <v>414</v>
      </c>
      <c r="B19" s="23"/>
      <c r="C19" s="23"/>
      <c r="D19" s="23"/>
      <c r="E19" s="92"/>
      <c r="F19" s="169"/>
      <c r="G19" s="642"/>
    </row>
    <row r="20" spans="1:7" ht="14.25" customHeight="1">
      <c r="A20" s="151" t="s">
        <v>415</v>
      </c>
      <c r="B20" s="23">
        <v>201</v>
      </c>
      <c r="C20" s="23">
        <v>159</v>
      </c>
      <c r="D20" s="23">
        <v>149</v>
      </c>
      <c r="E20" s="23">
        <v>138</v>
      </c>
      <c r="F20" s="169">
        <v>181</v>
      </c>
      <c r="G20" s="642">
        <v>203</v>
      </c>
    </row>
    <row r="21" spans="1:7" ht="14.25" customHeight="1">
      <c r="A21" s="161" t="s">
        <v>416</v>
      </c>
      <c r="B21" s="23"/>
      <c r="C21" s="23"/>
      <c r="D21" s="23"/>
      <c r="E21" s="92"/>
      <c r="F21" s="169"/>
      <c r="G21" s="642"/>
    </row>
    <row r="22" spans="1:7" ht="14.25" customHeight="1">
      <c r="A22" s="135" t="s">
        <v>417</v>
      </c>
      <c r="B22" s="310">
        <v>1706</v>
      </c>
      <c r="C22" s="310">
        <v>1682</v>
      </c>
      <c r="D22" s="310">
        <v>1784</v>
      </c>
      <c r="E22" s="310">
        <v>1805</v>
      </c>
      <c r="F22" s="306">
        <v>1886</v>
      </c>
      <c r="G22" s="659">
        <v>1865</v>
      </c>
    </row>
    <row r="23" spans="1:7" ht="14.25" customHeight="1">
      <c r="A23" s="162" t="s">
        <v>418</v>
      </c>
      <c r="B23" s="23"/>
      <c r="C23" s="23"/>
      <c r="D23" s="23"/>
      <c r="E23" s="92"/>
      <c r="F23" s="169"/>
      <c r="G23" s="642"/>
    </row>
    <row r="24" spans="1:7" ht="14.25" customHeight="1">
      <c r="A24" s="151" t="s">
        <v>407</v>
      </c>
      <c r="B24" s="23">
        <v>235</v>
      </c>
      <c r="C24" s="23">
        <v>233</v>
      </c>
      <c r="D24" s="23">
        <v>260</v>
      </c>
      <c r="E24" s="23">
        <v>246</v>
      </c>
      <c r="F24" s="169">
        <v>272</v>
      </c>
      <c r="G24" s="642">
        <v>285</v>
      </c>
    </row>
    <row r="25" spans="1:7" ht="14.25" customHeight="1">
      <c r="A25" s="161" t="s">
        <v>408</v>
      </c>
      <c r="B25" s="23"/>
      <c r="C25" s="23"/>
      <c r="D25" s="23"/>
      <c r="E25" s="23"/>
      <c r="F25" s="169"/>
      <c r="G25" s="642"/>
    </row>
    <row r="26" spans="1:7" ht="14.25" customHeight="1">
      <c r="A26" s="308" t="s">
        <v>409</v>
      </c>
      <c r="B26" s="311"/>
      <c r="C26" s="311"/>
      <c r="D26" s="23"/>
      <c r="E26" s="92"/>
      <c r="F26" s="169"/>
      <c r="G26" s="642"/>
    </row>
    <row r="27" spans="1:7" ht="14.25" customHeight="1">
      <c r="A27" s="256" t="s">
        <v>410</v>
      </c>
      <c r="B27" s="311"/>
      <c r="C27" s="311"/>
      <c r="D27" s="23"/>
      <c r="E27" s="92"/>
      <c r="F27" s="169"/>
      <c r="G27" s="642"/>
    </row>
    <row r="28" spans="1:7" ht="14.25" customHeight="1">
      <c r="A28" s="309" t="s">
        <v>411</v>
      </c>
      <c r="B28" s="23">
        <v>63</v>
      </c>
      <c r="C28" s="23">
        <v>40</v>
      </c>
      <c r="D28" s="23">
        <v>43</v>
      </c>
      <c r="E28" s="23">
        <v>38</v>
      </c>
      <c r="F28" s="169">
        <v>43</v>
      </c>
      <c r="G28" s="642">
        <v>44</v>
      </c>
    </row>
    <row r="29" spans="1:7" ht="14.25" customHeight="1">
      <c r="A29" s="313" t="s">
        <v>412</v>
      </c>
      <c r="B29" s="311"/>
      <c r="C29" s="311"/>
      <c r="D29" s="311"/>
      <c r="E29" s="92"/>
      <c r="F29" s="169"/>
      <c r="G29" s="642"/>
    </row>
    <row r="30" spans="1:7" ht="14.25" customHeight="1">
      <c r="A30" s="309" t="s">
        <v>907</v>
      </c>
      <c r="B30" s="23">
        <v>49</v>
      </c>
      <c r="C30" s="23">
        <v>49</v>
      </c>
      <c r="D30" s="23">
        <v>53</v>
      </c>
      <c r="E30" s="23">
        <v>44</v>
      </c>
      <c r="F30" s="169">
        <v>42</v>
      </c>
      <c r="G30" s="642">
        <v>49</v>
      </c>
    </row>
    <row r="31" spans="1:7" ht="14.25" customHeight="1">
      <c r="A31" s="309" t="s">
        <v>908</v>
      </c>
      <c r="B31" s="23">
        <v>50</v>
      </c>
      <c r="C31" s="23">
        <v>55</v>
      </c>
      <c r="D31" s="23">
        <v>58</v>
      </c>
      <c r="E31" s="23">
        <v>56</v>
      </c>
      <c r="F31" s="169">
        <v>47</v>
      </c>
      <c r="G31" s="642">
        <v>55</v>
      </c>
    </row>
    <row r="32" spans="1:7" ht="14.25" customHeight="1">
      <c r="A32" s="309" t="s">
        <v>910</v>
      </c>
      <c r="B32" s="23">
        <v>36</v>
      </c>
      <c r="C32" s="23">
        <v>27</v>
      </c>
      <c r="D32" s="23">
        <v>30</v>
      </c>
      <c r="E32" s="23">
        <v>30</v>
      </c>
      <c r="F32" s="169">
        <v>37</v>
      </c>
      <c r="G32" s="642">
        <v>25</v>
      </c>
    </row>
    <row r="33" spans="1:7" ht="14.25" customHeight="1">
      <c r="A33" s="309" t="s">
        <v>909</v>
      </c>
      <c r="B33" s="23">
        <v>23</v>
      </c>
      <c r="C33" s="23">
        <v>34</v>
      </c>
      <c r="D33" s="23">
        <v>36</v>
      </c>
      <c r="E33" s="23">
        <v>38</v>
      </c>
      <c r="F33" s="169">
        <v>52</v>
      </c>
      <c r="G33" s="642">
        <v>58</v>
      </c>
    </row>
    <row r="34" spans="1:7" ht="14.25" customHeight="1">
      <c r="A34" s="309" t="s">
        <v>413</v>
      </c>
      <c r="B34" s="23">
        <v>14</v>
      </c>
      <c r="C34" s="23">
        <v>28</v>
      </c>
      <c r="D34" s="23">
        <v>40</v>
      </c>
      <c r="E34" s="23">
        <v>40</v>
      </c>
      <c r="F34" s="169">
        <v>51</v>
      </c>
      <c r="G34" s="642">
        <v>54</v>
      </c>
    </row>
    <row r="35" spans="1:7" ht="14.25" customHeight="1">
      <c r="A35" s="313" t="s">
        <v>414</v>
      </c>
      <c r="B35" s="23"/>
      <c r="C35" s="23"/>
      <c r="D35" s="23"/>
      <c r="E35" s="23"/>
      <c r="F35" s="169"/>
      <c r="G35" s="642"/>
    </row>
    <row r="36" spans="1:7" ht="14.25" customHeight="1">
      <c r="A36" s="151" t="s">
        <v>415</v>
      </c>
      <c r="B36" s="23">
        <v>1471</v>
      </c>
      <c r="C36" s="23">
        <v>1449</v>
      </c>
      <c r="D36" s="23">
        <v>1524</v>
      </c>
      <c r="E36" s="23">
        <v>1559</v>
      </c>
      <c r="F36" s="169">
        <v>1614</v>
      </c>
      <c r="G36" s="642">
        <v>1580</v>
      </c>
    </row>
    <row r="37" spans="1:7" ht="14.25" customHeight="1">
      <c r="A37" s="165" t="s">
        <v>416</v>
      </c>
      <c r="B37" s="311"/>
      <c r="C37" s="311"/>
      <c r="D37" s="311"/>
      <c r="E37" s="311"/>
      <c r="F37" s="128"/>
      <c r="G37" s="749"/>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phoneticPr fontId="6" type="noConversion"/>
  <hyperlinks>
    <hyperlink ref="I1" location="'Spis tablic_Contents'!A1" display="&lt; POWRÓT"/>
    <hyperlink ref="I2" location="'Spis tablic_Contents'!A1" display="&lt; BACK"/>
  </hyperlinks>
  <pageMargins left="0.78740157480314965" right="0.78740157480314965" top="0.78740157480314965" bottom="0.78740157480314965" header="0.51181102362204722" footer="0.51181102362204722"/>
  <pageSetup paperSize="9" scale="91" orientation="landscape" r:id="rId2"/>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4"/>
  <sheetViews>
    <sheetView showGridLines="0" zoomScaleNormal="100" workbookViewId="0"/>
  </sheetViews>
  <sheetFormatPr defaultColWidth="9.109375" defaultRowHeight="11.4"/>
  <cols>
    <col min="1" max="1" width="23.88671875" style="10" customWidth="1"/>
    <col min="2" max="5" width="15" style="10" customWidth="1"/>
    <col min="6" max="6" width="23.88671875" style="10" customWidth="1"/>
    <col min="7" max="8" width="9.6640625" style="10" customWidth="1"/>
    <col min="9" max="16384" width="9.109375" style="10"/>
  </cols>
  <sheetData>
    <row r="1" spans="1:9" ht="14.25" customHeight="1">
      <c r="A1" s="387" t="s">
        <v>1546</v>
      </c>
      <c r="B1" s="314"/>
      <c r="C1" s="314"/>
      <c r="D1" s="314"/>
      <c r="E1" s="314"/>
      <c r="F1" s="314"/>
      <c r="H1" s="2" t="s">
        <v>503</v>
      </c>
      <c r="I1" s="1"/>
    </row>
    <row r="2" spans="1:9" ht="14.25" customHeight="1">
      <c r="A2" s="514" t="s">
        <v>1416</v>
      </c>
      <c r="B2" s="314"/>
      <c r="C2" s="314"/>
      <c r="D2" s="314"/>
      <c r="E2" s="316"/>
      <c r="F2" s="316"/>
      <c r="H2" s="87" t="s">
        <v>504</v>
      </c>
      <c r="I2" s="1"/>
    </row>
    <row r="3" spans="1:9" ht="5.0999999999999996" customHeight="1">
      <c r="A3" s="197"/>
      <c r="B3" s="197"/>
      <c r="C3" s="197"/>
      <c r="D3" s="197"/>
      <c r="E3" s="197"/>
      <c r="F3" s="197"/>
    </row>
    <row r="4" spans="1:9" ht="36.75" customHeight="1">
      <c r="A4" s="1000" t="s">
        <v>41</v>
      </c>
      <c r="B4" s="1002" t="s">
        <v>977</v>
      </c>
      <c r="C4" s="1004" t="s">
        <v>981</v>
      </c>
      <c r="D4" s="1000"/>
      <c r="E4" s="1005"/>
      <c r="F4" s="975" t="s">
        <v>35</v>
      </c>
    </row>
    <row r="5" spans="1:9" ht="36.75" customHeight="1">
      <c r="A5" s="1001"/>
      <c r="B5" s="1003"/>
      <c r="C5" s="319" t="s">
        <v>982</v>
      </c>
      <c r="D5" s="319" t="s">
        <v>983</v>
      </c>
      <c r="E5" s="320" t="s">
        <v>984</v>
      </c>
      <c r="F5" s="959"/>
    </row>
    <row r="6" spans="1:9" ht="14.25" customHeight="1">
      <c r="A6" s="725" t="s">
        <v>193</v>
      </c>
      <c r="B6" s="726">
        <v>2728</v>
      </c>
      <c r="C6" s="735">
        <v>424</v>
      </c>
      <c r="D6" s="735">
        <v>590</v>
      </c>
      <c r="E6" s="736">
        <v>1714</v>
      </c>
      <c r="F6" s="129" t="s">
        <v>36</v>
      </c>
      <c r="G6" s="322"/>
    </row>
    <row r="7" spans="1:9" ht="14.25" customHeight="1">
      <c r="A7" s="727" t="s">
        <v>196</v>
      </c>
      <c r="B7" s="726">
        <v>576</v>
      </c>
      <c r="C7" s="737">
        <v>33</v>
      </c>
      <c r="D7" s="737">
        <v>126</v>
      </c>
      <c r="E7" s="736">
        <v>417</v>
      </c>
      <c r="F7" s="89" t="s">
        <v>39</v>
      </c>
      <c r="G7" s="322"/>
    </row>
    <row r="8" spans="1:9" ht="14.25" customHeight="1">
      <c r="A8" s="727" t="s">
        <v>195</v>
      </c>
      <c r="B8" s="726">
        <v>8048</v>
      </c>
      <c r="C8" s="737">
        <v>835</v>
      </c>
      <c r="D8" s="737">
        <v>1872</v>
      </c>
      <c r="E8" s="736">
        <v>5341</v>
      </c>
      <c r="F8" s="89" t="s">
        <v>38</v>
      </c>
      <c r="G8" s="322"/>
    </row>
    <row r="9" spans="1:9" ht="14.25" customHeight="1">
      <c r="A9" s="727" t="s">
        <v>194</v>
      </c>
      <c r="B9" s="726">
        <v>1098</v>
      </c>
      <c r="C9" s="737">
        <v>160</v>
      </c>
      <c r="D9" s="737">
        <v>195</v>
      </c>
      <c r="E9" s="736">
        <v>743</v>
      </c>
      <c r="F9" s="89" t="s">
        <v>37</v>
      </c>
      <c r="G9" s="322"/>
    </row>
    <row r="10" spans="1:9" ht="14.25" customHeight="1">
      <c r="A10" s="727" t="s">
        <v>197</v>
      </c>
      <c r="B10" s="726">
        <v>960</v>
      </c>
      <c r="C10" s="737">
        <v>320</v>
      </c>
      <c r="D10" s="737">
        <v>239</v>
      </c>
      <c r="E10" s="736">
        <v>401</v>
      </c>
      <c r="F10" s="89" t="s">
        <v>40</v>
      </c>
      <c r="G10" s="322"/>
    </row>
    <row r="11" spans="1:9" ht="6" customHeight="1">
      <c r="A11" s="324"/>
      <c r="B11" s="325"/>
      <c r="C11" s="322"/>
      <c r="D11" s="322"/>
      <c r="E11" s="325"/>
      <c r="F11" s="6"/>
      <c r="G11" s="326"/>
    </row>
    <row r="12" spans="1:9" s="386" customFormat="1" ht="14.25" customHeight="1">
      <c r="A12" s="892" t="s">
        <v>1579</v>
      </c>
      <c r="B12" s="389"/>
      <c r="C12" s="389"/>
      <c r="D12" s="389"/>
      <c r="E12" s="389"/>
      <c r="F12" s="738"/>
      <c r="G12" s="738"/>
      <c r="H12" s="738"/>
    </row>
    <row r="13" spans="1:9" s="196" customFormat="1" ht="14.25" customHeight="1">
      <c r="A13" s="739" t="s">
        <v>980</v>
      </c>
      <c r="B13" s="740"/>
      <c r="C13" s="740"/>
      <c r="D13" s="740"/>
      <c r="E13" s="740"/>
      <c r="F13" s="741"/>
      <c r="G13" s="741"/>
      <c r="H13" s="741"/>
    </row>
    <row r="14" spans="1:9">
      <c r="A14" s="7"/>
      <c r="B14" s="321"/>
      <c r="C14" s="325"/>
      <c r="D14" s="321"/>
      <c r="E14" s="321"/>
      <c r="F14" s="326"/>
      <c r="G14" s="326"/>
      <c r="H14" s="326"/>
    </row>
    <row r="15" spans="1:9">
      <c r="A15" s="7"/>
      <c r="B15" s="321"/>
      <c r="C15" s="328"/>
      <c r="D15" s="321"/>
      <c r="E15" s="321"/>
      <c r="F15" s="326"/>
      <c r="G15" s="326"/>
      <c r="H15" s="326"/>
    </row>
    <row r="16" spans="1:9">
      <c r="A16" s="7"/>
      <c r="B16" s="321"/>
      <c r="C16" s="321"/>
      <c r="D16" s="321"/>
      <c r="E16" s="321"/>
      <c r="F16" s="326"/>
      <c r="G16" s="326"/>
      <c r="H16" s="326"/>
    </row>
    <row r="17" spans="1:8">
      <c r="A17" s="7"/>
      <c r="B17" s="321"/>
      <c r="C17" s="321"/>
      <c r="D17" s="321"/>
      <c r="E17" s="321"/>
      <c r="F17" s="326"/>
      <c r="G17" s="326"/>
      <c r="H17" s="326"/>
    </row>
    <row r="18" spans="1:8">
      <c r="A18" s="7"/>
      <c r="B18" s="327"/>
      <c r="C18" s="327"/>
      <c r="D18" s="327"/>
      <c r="E18" s="327"/>
      <c r="F18" s="326"/>
      <c r="G18" s="326"/>
      <c r="H18" s="326"/>
    </row>
    <row r="19" spans="1:8">
      <c r="A19" s="7"/>
      <c r="B19" s="327"/>
      <c r="C19" s="327"/>
      <c r="D19" s="327"/>
      <c r="E19" s="327"/>
      <c r="F19" s="326"/>
      <c r="G19" s="326"/>
      <c r="H19" s="326"/>
    </row>
    <row r="20" spans="1:8">
      <c r="A20" s="7"/>
      <c r="B20" s="327"/>
      <c r="C20" s="327"/>
      <c r="D20" s="327"/>
      <c r="E20" s="327"/>
      <c r="F20" s="326"/>
      <c r="G20" s="326"/>
      <c r="H20" s="326"/>
    </row>
    <row r="21" spans="1:8">
      <c r="A21" s="7"/>
      <c r="B21" s="327"/>
      <c r="C21" s="327"/>
      <c r="D21" s="327"/>
      <c r="E21" s="327"/>
      <c r="F21" s="326"/>
      <c r="G21" s="326"/>
      <c r="H21" s="326"/>
    </row>
    <row r="22" spans="1:8">
      <c r="A22" s="7"/>
      <c r="B22" s="327"/>
      <c r="C22" s="327"/>
      <c r="D22" s="327"/>
      <c r="E22" s="327"/>
      <c r="F22" s="326"/>
      <c r="G22" s="326"/>
      <c r="H22" s="326"/>
    </row>
    <row r="23" spans="1:8">
      <c r="A23" s="7"/>
      <c r="B23" s="327"/>
      <c r="C23" s="327"/>
      <c r="D23" s="327"/>
      <c r="E23" s="327"/>
      <c r="F23" s="326"/>
      <c r="G23" s="326"/>
      <c r="H23" s="326"/>
    </row>
    <row r="24" spans="1:8">
      <c r="A24" s="7"/>
      <c r="B24" s="327"/>
      <c r="C24" s="327"/>
      <c r="D24" s="327"/>
      <c r="E24" s="327"/>
      <c r="F24" s="326"/>
      <c r="G24" s="326"/>
      <c r="H24" s="326"/>
    </row>
    <row r="25" spans="1:8">
      <c r="A25" s="7"/>
      <c r="B25" s="327"/>
      <c r="C25" s="327"/>
      <c r="D25" s="327"/>
      <c r="E25" s="327"/>
      <c r="F25" s="326"/>
      <c r="G25" s="326"/>
      <c r="H25" s="326"/>
    </row>
    <row r="26" spans="1:8">
      <c r="A26" s="7"/>
      <c r="B26" s="327"/>
      <c r="C26" s="327"/>
      <c r="D26" s="327"/>
      <c r="E26" s="327"/>
      <c r="F26" s="326"/>
      <c r="G26" s="326"/>
      <c r="H26" s="326"/>
    </row>
    <row r="27" spans="1:8">
      <c r="A27" s="7"/>
      <c r="B27" s="327"/>
      <c r="C27" s="327"/>
      <c r="D27" s="327"/>
      <c r="E27" s="327"/>
      <c r="F27" s="326"/>
      <c r="G27" s="326"/>
      <c r="H27" s="326"/>
    </row>
    <row r="28" spans="1:8">
      <c r="A28" s="7"/>
      <c r="B28" s="327"/>
      <c r="C28" s="327"/>
      <c r="D28" s="327"/>
      <c r="E28" s="327"/>
      <c r="F28" s="326"/>
      <c r="G28" s="326"/>
      <c r="H28" s="326"/>
    </row>
    <row r="29" spans="1:8">
      <c r="A29" s="7"/>
      <c r="B29" s="327"/>
      <c r="C29" s="327"/>
      <c r="D29" s="327"/>
      <c r="E29" s="327"/>
      <c r="F29" s="326"/>
      <c r="G29" s="326"/>
      <c r="H29" s="326"/>
    </row>
    <row r="30" spans="1:8">
      <c r="A30" s="7"/>
      <c r="B30" s="327"/>
      <c r="C30" s="327"/>
      <c r="D30" s="327"/>
      <c r="E30" s="327"/>
      <c r="F30" s="326"/>
      <c r="G30" s="326"/>
      <c r="H30" s="326"/>
    </row>
    <row r="31" spans="1:8">
      <c r="A31" s="7"/>
      <c r="B31" s="327"/>
      <c r="C31" s="327"/>
      <c r="D31" s="327"/>
      <c r="E31" s="327"/>
      <c r="F31" s="326"/>
      <c r="G31" s="326"/>
      <c r="H31" s="326"/>
    </row>
    <row r="32" spans="1:8">
      <c r="A32" s="7"/>
      <c r="B32" s="327"/>
      <c r="C32" s="327"/>
      <c r="D32" s="327"/>
      <c r="E32" s="327"/>
      <c r="F32" s="326"/>
      <c r="G32" s="326"/>
      <c r="H32" s="326"/>
    </row>
    <row r="33" spans="1:8">
      <c r="A33" s="7"/>
      <c r="B33" s="327"/>
      <c r="C33" s="327"/>
      <c r="D33" s="327"/>
      <c r="E33" s="327"/>
      <c r="F33" s="326"/>
      <c r="G33" s="326"/>
      <c r="H33" s="326"/>
    </row>
    <row r="34" spans="1:8">
      <c r="A34" s="7"/>
      <c r="B34" s="327"/>
      <c r="C34" s="327"/>
      <c r="D34" s="327"/>
      <c r="E34" s="327"/>
      <c r="F34" s="326"/>
      <c r="G34" s="326"/>
      <c r="H34" s="326"/>
    </row>
    <row r="35" spans="1:8">
      <c r="A35" s="7"/>
      <c r="B35" s="327"/>
      <c r="C35" s="327"/>
      <c r="D35" s="327"/>
      <c r="E35" s="327"/>
      <c r="F35" s="326"/>
      <c r="G35" s="326"/>
      <c r="H35" s="326"/>
    </row>
    <row r="36" spans="1:8">
      <c r="A36" s="7"/>
      <c r="B36" s="327"/>
      <c r="C36" s="327"/>
      <c r="D36" s="327"/>
      <c r="E36" s="327"/>
      <c r="F36" s="326"/>
      <c r="G36" s="326"/>
      <c r="H36" s="326"/>
    </row>
    <row r="37" spans="1:8">
      <c r="A37" s="7"/>
      <c r="B37" s="327"/>
      <c r="C37" s="327"/>
      <c r="D37" s="327"/>
      <c r="E37" s="327"/>
      <c r="F37" s="326"/>
      <c r="G37" s="326"/>
      <c r="H37" s="326"/>
    </row>
    <row r="38" spans="1:8">
      <c r="A38" s="7"/>
      <c r="B38" s="327"/>
      <c r="C38" s="327"/>
      <c r="D38" s="327"/>
      <c r="E38" s="327"/>
      <c r="F38" s="326"/>
      <c r="G38" s="326"/>
      <c r="H38" s="326"/>
    </row>
    <row r="39" spans="1:8">
      <c r="A39" s="7"/>
      <c r="B39" s="327"/>
      <c r="C39" s="327"/>
      <c r="D39" s="327"/>
      <c r="E39" s="327"/>
      <c r="F39" s="326"/>
      <c r="G39" s="326"/>
      <c r="H39" s="326"/>
    </row>
    <row r="40" spans="1:8">
      <c r="A40" s="7"/>
      <c r="B40" s="327"/>
      <c r="C40" s="327"/>
      <c r="D40" s="327"/>
      <c r="E40" s="327"/>
      <c r="F40" s="326"/>
      <c r="G40" s="326"/>
      <c r="H40" s="326"/>
    </row>
    <row r="41" spans="1:8">
      <c r="A41" s="7"/>
      <c r="B41" s="327"/>
      <c r="C41" s="327"/>
      <c r="D41" s="327"/>
      <c r="E41" s="327"/>
      <c r="F41" s="326"/>
      <c r="G41" s="326"/>
      <c r="H41" s="326"/>
    </row>
    <row r="42" spans="1:8">
      <c r="A42" s="7"/>
      <c r="B42" s="327"/>
      <c r="C42" s="327"/>
      <c r="D42" s="327"/>
      <c r="E42" s="327"/>
      <c r="F42" s="326"/>
      <c r="G42" s="326"/>
      <c r="H42" s="326"/>
    </row>
    <row r="43" spans="1:8">
      <c r="A43" s="7"/>
      <c r="B43" s="327"/>
      <c r="C43" s="327"/>
      <c r="D43" s="327"/>
      <c r="E43" s="327"/>
      <c r="F43" s="326"/>
      <c r="G43" s="326"/>
      <c r="H43" s="326"/>
    </row>
    <row r="44" spans="1:8">
      <c r="A44" s="7"/>
      <c r="B44" s="327"/>
      <c r="C44" s="327"/>
      <c r="D44" s="327"/>
      <c r="E44" s="327"/>
      <c r="F44" s="326"/>
      <c r="G44" s="326"/>
      <c r="H44" s="326"/>
    </row>
    <row r="45" spans="1:8">
      <c r="A45" s="7"/>
      <c r="B45" s="327"/>
      <c r="C45" s="327"/>
      <c r="D45" s="327"/>
      <c r="E45" s="327"/>
      <c r="F45" s="326"/>
      <c r="G45" s="326"/>
      <c r="H45" s="326"/>
    </row>
    <row r="46" spans="1:8">
      <c r="A46" s="7"/>
      <c r="B46" s="327"/>
      <c r="C46" s="327"/>
      <c r="D46" s="327"/>
      <c r="E46" s="327"/>
      <c r="F46" s="326"/>
      <c r="G46" s="326"/>
      <c r="H46" s="326"/>
    </row>
    <row r="47" spans="1:8">
      <c r="A47" s="7"/>
      <c r="B47" s="327"/>
      <c r="C47" s="327"/>
      <c r="D47" s="327"/>
      <c r="E47" s="327"/>
      <c r="F47" s="326"/>
      <c r="G47" s="326"/>
      <c r="H47" s="326"/>
    </row>
    <row r="48" spans="1:8">
      <c r="A48" s="7"/>
      <c r="B48" s="327"/>
      <c r="C48" s="327"/>
      <c r="D48" s="327"/>
      <c r="E48" s="327"/>
      <c r="F48" s="326"/>
      <c r="G48" s="326"/>
      <c r="H48" s="326"/>
    </row>
    <row r="49" spans="1:8">
      <c r="A49" s="7"/>
      <c r="B49" s="327"/>
      <c r="C49" s="327"/>
      <c r="D49" s="327"/>
      <c r="E49" s="327"/>
      <c r="F49" s="326"/>
      <c r="G49" s="326"/>
      <c r="H49" s="326"/>
    </row>
    <row r="50" spans="1:8">
      <c r="A50" s="7"/>
      <c r="B50" s="327"/>
      <c r="C50" s="327"/>
      <c r="D50" s="327"/>
      <c r="E50" s="327"/>
      <c r="F50" s="326"/>
      <c r="G50" s="326"/>
      <c r="H50" s="326"/>
    </row>
    <row r="51" spans="1:8">
      <c r="A51" s="7"/>
      <c r="B51" s="327"/>
      <c r="C51" s="327"/>
      <c r="D51" s="327"/>
      <c r="E51" s="327"/>
      <c r="F51" s="326"/>
      <c r="G51" s="326"/>
      <c r="H51" s="326"/>
    </row>
    <row r="52" spans="1:8">
      <c r="A52" s="7"/>
      <c r="B52" s="327"/>
      <c r="C52" s="327"/>
      <c r="D52" s="327"/>
      <c r="E52" s="327"/>
      <c r="F52" s="326"/>
      <c r="G52" s="326"/>
      <c r="H52" s="326"/>
    </row>
    <row r="53" spans="1:8">
      <c r="A53" s="7"/>
      <c r="B53" s="327"/>
      <c r="C53" s="327"/>
      <c r="D53" s="327"/>
      <c r="E53" s="327"/>
      <c r="F53" s="326"/>
      <c r="G53" s="326"/>
      <c r="H53" s="326"/>
    </row>
    <row r="54" spans="1:8">
      <c r="A54" s="7"/>
      <c r="B54" s="327"/>
      <c r="C54" s="327"/>
      <c r="D54" s="327"/>
      <c r="E54" s="327"/>
      <c r="F54" s="326"/>
      <c r="G54" s="326"/>
      <c r="H54" s="326"/>
    </row>
    <row r="55" spans="1:8">
      <c r="A55" s="7"/>
      <c r="B55" s="327"/>
      <c r="C55" s="327"/>
      <c r="D55" s="327"/>
      <c r="E55" s="327"/>
      <c r="F55" s="326"/>
      <c r="G55" s="326"/>
      <c r="H55" s="326"/>
    </row>
    <row r="56" spans="1:8">
      <c r="A56" s="7"/>
      <c r="B56" s="327"/>
      <c r="C56" s="327"/>
      <c r="D56" s="327"/>
      <c r="E56" s="327"/>
      <c r="F56" s="326"/>
      <c r="G56" s="326"/>
      <c r="H56" s="326"/>
    </row>
    <row r="57" spans="1:8">
      <c r="A57" s="7"/>
      <c r="B57" s="327"/>
      <c r="C57" s="327"/>
      <c r="D57" s="327"/>
      <c r="E57" s="327"/>
      <c r="F57" s="326"/>
      <c r="G57" s="326"/>
      <c r="H57" s="326"/>
    </row>
    <row r="58" spans="1:8">
      <c r="A58" s="7"/>
      <c r="B58" s="327"/>
      <c r="C58" s="327"/>
      <c r="D58" s="327"/>
      <c r="E58" s="327"/>
      <c r="F58" s="326"/>
      <c r="G58" s="326"/>
      <c r="H58" s="326"/>
    </row>
    <row r="59" spans="1:8">
      <c r="A59" s="7"/>
      <c r="B59" s="327"/>
      <c r="C59" s="327"/>
      <c r="D59" s="327"/>
      <c r="E59" s="327"/>
      <c r="F59" s="326"/>
      <c r="G59" s="326"/>
      <c r="H59" s="326"/>
    </row>
    <row r="60" spans="1:8">
      <c r="A60" s="7"/>
      <c r="B60" s="327"/>
      <c r="C60" s="327"/>
      <c r="D60" s="327"/>
      <c r="E60" s="327"/>
      <c r="F60" s="326"/>
      <c r="G60" s="326"/>
      <c r="H60" s="326"/>
    </row>
    <row r="61" spans="1:8">
      <c r="A61" s="7"/>
      <c r="B61" s="327"/>
      <c r="C61" s="327"/>
      <c r="D61" s="327"/>
      <c r="E61" s="327"/>
      <c r="F61" s="326"/>
      <c r="G61" s="326"/>
      <c r="H61" s="326"/>
    </row>
    <row r="62" spans="1:8">
      <c r="A62" s="7"/>
      <c r="B62" s="327"/>
      <c r="C62" s="327"/>
      <c r="D62" s="327"/>
      <c r="E62" s="327"/>
      <c r="F62" s="326"/>
      <c r="G62" s="326"/>
      <c r="H62" s="326"/>
    </row>
    <row r="63" spans="1:8">
      <c r="A63" s="7"/>
      <c r="B63" s="327"/>
      <c r="C63" s="327"/>
      <c r="D63" s="327"/>
      <c r="E63" s="327"/>
      <c r="F63" s="326"/>
      <c r="G63" s="326"/>
      <c r="H63" s="326"/>
    </row>
    <row r="64" spans="1:8">
      <c r="A64" s="7"/>
      <c r="B64" s="327"/>
      <c r="C64" s="327"/>
      <c r="D64" s="327"/>
      <c r="E64" s="327"/>
      <c r="F64" s="326"/>
      <c r="G64" s="326"/>
      <c r="H64" s="326"/>
    </row>
    <row r="65" spans="1:8">
      <c r="A65" s="7"/>
      <c r="B65" s="327"/>
      <c r="C65" s="327"/>
      <c r="D65" s="327"/>
      <c r="E65" s="327"/>
      <c r="F65" s="326"/>
      <c r="G65" s="326"/>
      <c r="H65" s="326"/>
    </row>
    <row r="66" spans="1:8">
      <c r="A66" s="7"/>
      <c r="B66" s="327"/>
      <c r="C66" s="327"/>
      <c r="D66" s="327"/>
      <c r="E66" s="327"/>
      <c r="F66" s="326"/>
      <c r="G66" s="326"/>
      <c r="H66" s="326"/>
    </row>
    <row r="67" spans="1:8">
      <c r="A67" s="7"/>
      <c r="B67" s="327"/>
      <c r="C67" s="327"/>
      <c r="D67" s="327"/>
      <c r="E67" s="327"/>
      <c r="F67" s="326"/>
      <c r="G67" s="326"/>
      <c r="H67" s="326"/>
    </row>
    <row r="68" spans="1:8">
      <c r="A68" s="7"/>
      <c r="B68" s="327"/>
      <c r="C68" s="327"/>
      <c r="D68" s="327"/>
      <c r="E68" s="327"/>
      <c r="F68" s="326"/>
      <c r="G68" s="326"/>
      <c r="H68" s="326"/>
    </row>
    <row r="69" spans="1:8">
      <c r="A69" s="7"/>
      <c r="B69" s="327"/>
      <c r="C69" s="327"/>
      <c r="D69" s="327"/>
      <c r="E69" s="327"/>
      <c r="F69" s="326"/>
      <c r="G69" s="326"/>
      <c r="H69" s="326"/>
    </row>
    <row r="70" spans="1:8">
      <c r="A70" s="7"/>
      <c r="B70" s="327"/>
      <c r="C70" s="327"/>
      <c r="D70" s="327"/>
      <c r="E70" s="327"/>
      <c r="F70" s="326"/>
      <c r="G70" s="326"/>
      <c r="H70" s="326"/>
    </row>
    <row r="71" spans="1:8">
      <c r="A71" s="7"/>
      <c r="B71" s="327"/>
      <c r="C71" s="327"/>
      <c r="D71" s="327"/>
      <c r="E71" s="327"/>
      <c r="F71" s="326"/>
      <c r="G71" s="326"/>
      <c r="H71" s="326"/>
    </row>
    <row r="72" spans="1:8">
      <c r="A72" s="7"/>
      <c r="B72" s="327"/>
      <c r="C72" s="327"/>
      <c r="D72" s="327"/>
      <c r="E72" s="327"/>
      <c r="F72" s="326"/>
      <c r="G72" s="326"/>
      <c r="H72" s="326"/>
    </row>
    <row r="73" spans="1:8">
      <c r="A73" s="7"/>
      <c r="B73" s="327"/>
      <c r="C73" s="327"/>
      <c r="D73" s="327"/>
      <c r="E73" s="327"/>
      <c r="F73" s="326"/>
      <c r="G73" s="326"/>
      <c r="H73" s="326"/>
    </row>
    <row r="74" spans="1:8">
      <c r="A74" s="7"/>
      <c r="B74" s="327"/>
      <c r="C74" s="327"/>
      <c r="D74" s="327"/>
      <c r="E74" s="327"/>
      <c r="F74" s="326"/>
      <c r="G74" s="326"/>
      <c r="H74" s="326"/>
    </row>
    <row r="75" spans="1:8">
      <c r="A75" s="7"/>
      <c r="B75" s="327"/>
      <c r="C75" s="327"/>
      <c r="D75" s="327"/>
      <c r="E75" s="327"/>
      <c r="F75" s="326"/>
      <c r="G75" s="326"/>
      <c r="H75" s="326"/>
    </row>
    <row r="76" spans="1:8">
      <c r="A76" s="7"/>
      <c r="B76" s="327"/>
      <c r="C76" s="327"/>
      <c r="D76" s="327"/>
      <c r="E76" s="327"/>
      <c r="F76" s="326"/>
      <c r="G76" s="326"/>
      <c r="H76" s="326"/>
    </row>
    <row r="77" spans="1:8">
      <c r="A77" s="7"/>
      <c r="B77" s="327"/>
      <c r="C77" s="327"/>
      <c r="D77" s="327"/>
      <c r="E77" s="327"/>
      <c r="F77" s="326"/>
      <c r="G77" s="326"/>
      <c r="H77" s="326"/>
    </row>
    <row r="78" spans="1:8">
      <c r="A78" s="7"/>
      <c r="B78" s="327"/>
      <c r="C78" s="327"/>
      <c r="D78" s="327"/>
      <c r="E78" s="327"/>
      <c r="F78" s="326"/>
      <c r="G78" s="326"/>
      <c r="H78" s="326"/>
    </row>
    <row r="79" spans="1:8">
      <c r="A79" s="7"/>
      <c r="B79" s="327"/>
      <c r="C79" s="327"/>
      <c r="D79" s="327"/>
      <c r="E79" s="327"/>
      <c r="F79" s="326"/>
      <c r="G79" s="326"/>
      <c r="H79" s="326"/>
    </row>
    <row r="80" spans="1:8">
      <c r="A80" s="7"/>
      <c r="B80" s="327"/>
      <c r="C80" s="327"/>
      <c r="D80" s="327"/>
      <c r="E80" s="327"/>
      <c r="F80" s="326"/>
      <c r="G80" s="326"/>
      <c r="H80" s="326"/>
    </row>
    <row r="81" spans="1:8">
      <c r="A81" s="7"/>
      <c r="B81" s="327"/>
      <c r="C81" s="327"/>
      <c r="D81" s="327"/>
      <c r="E81" s="327"/>
      <c r="F81" s="326"/>
      <c r="G81" s="326"/>
      <c r="H81" s="326"/>
    </row>
    <row r="82" spans="1:8">
      <c r="A82" s="7"/>
      <c r="B82" s="327"/>
      <c r="C82" s="327"/>
      <c r="D82" s="327"/>
      <c r="E82" s="327"/>
      <c r="F82" s="326"/>
      <c r="G82" s="326"/>
      <c r="H82" s="326"/>
    </row>
    <row r="83" spans="1:8">
      <c r="A83" s="7"/>
      <c r="B83" s="327"/>
      <c r="C83" s="327"/>
      <c r="D83" s="327"/>
      <c r="E83" s="327"/>
      <c r="F83" s="326"/>
      <c r="G83" s="326"/>
      <c r="H83" s="326"/>
    </row>
    <row r="84" spans="1:8">
      <c r="A84" s="7"/>
      <c r="B84" s="327"/>
      <c r="C84" s="327"/>
      <c r="D84" s="327"/>
      <c r="E84" s="327"/>
      <c r="F84" s="326"/>
      <c r="G84" s="326"/>
      <c r="H84" s="326"/>
    </row>
    <row r="85" spans="1:8">
      <c r="A85" s="7"/>
      <c r="B85" s="327"/>
      <c r="C85" s="327"/>
      <c r="D85" s="327"/>
      <c r="E85" s="327"/>
      <c r="F85" s="326"/>
      <c r="G85" s="326"/>
      <c r="H85" s="326"/>
    </row>
    <row r="86" spans="1:8">
      <c r="A86" s="7"/>
      <c r="B86" s="327"/>
      <c r="C86" s="327"/>
      <c r="D86" s="327"/>
      <c r="E86" s="327"/>
      <c r="F86" s="326"/>
      <c r="G86" s="326"/>
      <c r="H86" s="326"/>
    </row>
    <row r="87" spans="1:8">
      <c r="A87" s="7"/>
      <c r="B87" s="327"/>
      <c r="C87" s="327"/>
      <c r="D87" s="327"/>
      <c r="E87" s="327"/>
      <c r="F87" s="326"/>
      <c r="G87" s="326"/>
      <c r="H87" s="326"/>
    </row>
    <row r="88" spans="1:8">
      <c r="A88" s="7"/>
      <c r="B88" s="327"/>
      <c r="C88" s="327"/>
      <c r="D88" s="327"/>
      <c r="E88" s="327"/>
      <c r="F88" s="326"/>
      <c r="G88" s="326"/>
      <c r="H88" s="326"/>
    </row>
    <row r="89" spans="1:8">
      <c r="A89" s="7"/>
      <c r="B89" s="327"/>
      <c r="C89" s="327"/>
      <c r="D89" s="327"/>
      <c r="E89" s="327"/>
      <c r="F89" s="326"/>
      <c r="G89" s="326"/>
      <c r="H89" s="326"/>
    </row>
    <row r="90" spans="1:8">
      <c r="A90" s="7"/>
      <c r="B90" s="327"/>
      <c r="C90" s="327"/>
      <c r="D90" s="327"/>
      <c r="E90" s="327"/>
      <c r="F90" s="326"/>
      <c r="G90" s="326"/>
      <c r="H90" s="326"/>
    </row>
    <row r="91" spans="1:8">
      <c r="A91" s="7"/>
      <c r="B91" s="327"/>
      <c r="C91" s="327"/>
      <c r="D91" s="327"/>
      <c r="E91" s="327"/>
      <c r="F91" s="326"/>
      <c r="G91" s="326"/>
      <c r="H91" s="326"/>
    </row>
    <row r="92" spans="1:8">
      <c r="A92" s="7"/>
      <c r="B92" s="327"/>
      <c r="C92" s="327"/>
      <c r="D92" s="327"/>
      <c r="E92" s="327"/>
      <c r="F92" s="326"/>
      <c r="G92" s="326"/>
      <c r="H92" s="326"/>
    </row>
    <row r="93" spans="1:8">
      <c r="A93" s="7"/>
      <c r="B93" s="327"/>
      <c r="C93" s="327"/>
      <c r="D93" s="327"/>
      <c r="E93" s="327"/>
      <c r="F93" s="326"/>
      <c r="G93" s="326"/>
      <c r="H93" s="326"/>
    </row>
    <row r="94" spans="1:8">
      <c r="A94" s="7"/>
      <c r="B94" s="327"/>
      <c r="C94" s="327"/>
      <c r="D94" s="327"/>
      <c r="E94" s="327"/>
      <c r="F94" s="326"/>
      <c r="G94" s="326"/>
      <c r="H94" s="326"/>
    </row>
    <row r="95" spans="1:8">
      <c r="A95" s="7"/>
      <c r="B95" s="327"/>
      <c r="C95" s="327"/>
      <c r="D95" s="327"/>
      <c r="E95" s="327"/>
      <c r="F95" s="326"/>
      <c r="G95" s="326"/>
      <c r="H95" s="326"/>
    </row>
    <row r="96" spans="1:8">
      <c r="A96" s="7"/>
      <c r="B96" s="327"/>
      <c r="C96" s="327"/>
      <c r="D96" s="327"/>
      <c r="E96" s="327"/>
      <c r="F96" s="326"/>
      <c r="G96" s="326"/>
      <c r="H96" s="326"/>
    </row>
    <row r="97" spans="1:8">
      <c r="A97" s="7"/>
      <c r="B97" s="327"/>
      <c r="C97" s="327"/>
      <c r="D97" s="327"/>
      <c r="E97" s="327"/>
      <c r="F97" s="326"/>
      <c r="G97" s="326"/>
      <c r="H97" s="326"/>
    </row>
    <row r="98" spans="1:8">
      <c r="A98" s="7"/>
      <c r="B98" s="327"/>
      <c r="C98" s="327"/>
      <c r="D98" s="327"/>
      <c r="E98" s="327"/>
      <c r="F98" s="326"/>
      <c r="G98" s="326"/>
      <c r="H98" s="326"/>
    </row>
    <row r="99" spans="1:8">
      <c r="A99" s="7"/>
      <c r="B99" s="327"/>
      <c r="C99" s="327"/>
      <c r="D99" s="327"/>
      <c r="E99" s="327"/>
      <c r="F99" s="326"/>
      <c r="G99" s="326"/>
      <c r="H99" s="326"/>
    </row>
    <row r="100" spans="1:8">
      <c r="A100" s="7"/>
      <c r="B100" s="327"/>
      <c r="C100" s="327"/>
      <c r="D100" s="327"/>
      <c r="E100" s="327"/>
      <c r="F100" s="326"/>
      <c r="G100" s="326"/>
      <c r="H100" s="326"/>
    </row>
    <row r="101" spans="1:8">
      <c r="A101" s="7"/>
      <c r="B101" s="327"/>
      <c r="C101" s="327"/>
      <c r="D101" s="327"/>
      <c r="E101" s="327"/>
      <c r="F101" s="326"/>
      <c r="G101" s="326"/>
      <c r="H101" s="326"/>
    </row>
    <row r="102" spans="1:8">
      <c r="A102" s="7"/>
      <c r="B102" s="327"/>
      <c r="C102" s="327"/>
      <c r="D102" s="327"/>
      <c r="E102" s="327"/>
      <c r="F102" s="326"/>
      <c r="G102" s="326"/>
      <c r="H102" s="326"/>
    </row>
    <row r="103" spans="1:8">
      <c r="A103" s="7"/>
      <c r="B103" s="327"/>
      <c r="C103" s="327"/>
      <c r="D103" s="327"/>
      <c r="E103" s="327"/>
      <c r="F103" s="326"/>
      <c r="G103" s="326"/>
      <c r="H103" s="326"/>
    </row>
    <row r="104" spans="1:8">
      <c r="A104" s="7"/>
      <c r="B104" s="327"/>
      <c r="C104" s="327"/>
      <c r="D104" s="327"/>
      <c r="E104" s="327"/>
      <c r="F104" s="326"/>
      <c r="G104" s="326"/>
      <c r="H104" s="326"/>
    </row>
    <row r="105" spans="1:8">
      <c r="A105" s="7"/>
      <c r="B105" s="327"/>
      <c r="C105" s="327"/>
      <c r="D105" s="327"/>
      <c r="E105" s="327"/>
      <c r="F105" s="326"/>
      <c r="G105" s="326"/>
      <c r="H105" s="326"/>
    </row>
    <row r="106" spans="1:8">
      <c r="A106" s="7"/>
      <c r="B106" s="327"/>
      <c r="C106" s="327"/>
      <c r="D106" s="327"/>
      <c r="E106" s="327"/>
      <c r="F106" s="326"/>
      <c r="G106" s="326"/>
      <c r="H106" s="326"/>
    </row>
    <row r="107" spans="1:8">
      <c r="A107" s="7"/>
      <c r="B107" s="327"/>
      <c r="C107" s="327"/>
      <c r="D107" s="327"/>
      <c r="E107" s="327"/>
      <c r="F107" s="326"/>
      <c r="G107" s="326"/>
      <c r="H107" s="326"/>
    </row>
    <row r="108" spans="1:8">
      <c r="A108" s="7"/>
      <c r="B108" s="327"/>
      <c r="C108" s="327"/>
      <c r="D108" s="327"/>
      <c r="E108" s="327"/>
      <c r="F108" s="326"/>
      <c r="G108" s="326"/>
      <c r="H108" s="326"/>
    </row>
    <row r="109" spans="1:8">
      <c r="A109" s="7"/>
      <c r="B109" s="327"/>
      <c r="C109" s="327"/>
      <c r="D109" s="327"/>
      <c r="E109" s="327"/>
      <c r="F109" s="326"/>
      <c r="G109" s="326"/>
      <c r="H109" s="326"/>
    </row>
    <row r="110" spans="1:8">
      <c r="A110" s="7"/>
      <c r="B110" s="327"/>
      <c r="C110" s="327"/>
      <c r="D110" s="327"/>
      <c r="E110" s="327"/>
      <c r="F110" s="326"/>
      <c r="G110" s="326"/>
      <c r="H110" s="326"/>
    </row>
    <row r="111" spans="1:8">
      <c r="A111" s="7"/>
      <c r="B111" s="327"/>
      <c r="C111" s="327"/>
      <c r="D111" s="327"/>
      <c r="E111" s="327"/>
      <c r="F111" s="326"/>
      <c r="G111" s="326"/>
      <c r="H111" s="326"/>
    </row>
    <row r="112" spans="1:8">
      <c r="A112" s="7"/>
      <c r="B112" s="327"/>
      <c r="C112" s="327"/>
      <c r="D112" s="327"/>
      <c r="E112" s="327"/>
      <c r="F112" s="326"/>
      <c r="G112" s="326"/>
      <c r="H112" s="326"/>
    </row>
    <row r="113" spans="1:8">
      <c r="A113" s="7"/>
      <c r="B113" s="327"/>
      <c r="C113" s="327"/>
      <c r="D113" s="327"/>
      <c r="E113" s="327"/>
      <c r="F113" s="326"/>
      <c r="G113" s="326"/>
      <c r="H113" s="326"/>
    </row>
    <row r="114" spans="1:8">
      <c r="A114" s="7"/>
      <c r="B114" s="327"/>
      <c r="C114" s="327"/>
      <c r="D114" s="327"/>
      <c r="E114" s="327"/>
      <c r="F114" s="326"/>
      <c r="G114" s="326"/>
      <c r="H114" s="326"/>
    </row>
    <row r="115" spans="1:8">
      <c r="A115" s="7"/>
      <c r="B115" s="327"/>
      <c r="C115" s="327"/>
      <c r="D115" s="327"/>
      <c r="E115" s="327"/>
      <c r="F115" s="326"/>
      <c r="G115" s="326"/>
      <c r="H115" s="326"/>
    </row>
    <row r="116" spans="1:8">
      <c r="A116" s="7"/>
      <c r="B116" s="327"/>
      <c r="C116" s="327"/>
      <c r="D116" s="327"/>
      <c r="E116" s="327"/>
      <c r="F116" s="326"/>
      <c r="G116" s="326"/>
      <c r="H116" s="326"/>
    </row>
    <row r="117" spans="1:8">
      <c r="A117" s="7"/>
      <c r="B117" s="327"/>
      <c r="C117" s="327"/>
      <c r="D117" s="327"/>
      <c r="E117" s="327"/>
      <c r="F117" s="326"/>
      <c r="G117" s="326"/>
      <c r="H117" s="326"/>
    </row>
    <row r="118" spans="1:8">
      <c r="A118" s="7"/>
      <c r="B118" s="327"/>
      <c r="C118" s="327"/>
      <c r="D118" s="327"/>
      <c r="E118" s="327"/>
      <c r="F118" s="326"/>
      <c r="G118" s="326"/>
      <c r="H118" s="326"/>
    </row>
    <row r="119" spans="1:8">
      <c r="A119" s="7"/>
      <c r="B119" s="327"/>
      <c r="C119" s="327"/>
      <c r="D119" s="327"/>
      <c r="E119" s="327"/>
      <c r="F119" s="326"/>
      <c r="G119" s="326"/>
      <c r="H119" s="326"/>
    </row>
    <row r="120" spans="1:8">
      <c r="A120" s="7"/>
      <c r="B120" s="327"/>
      <c r="C120" s="327"/>
      <c r="D120" s="327"/>
      <c r="E120" s="327"/>
      <c r="F120" s="326"/>
      <c r="G120" s="326"/>
      <c r="H120" s="326"/>
    </row>
    <row r="121" spans="1:8">
      <c r="A121" s="7"/>
      <c r="B121" s="7"/>
      <c r="C121" s="7"/>
      <c r="D121" s="7"/>
      <c r="E121" s="7"/>
    </row>
    <row r="122" spans="1:8">
      <c r="A122" s="7"/>
      <c r="B122" s="7"/>
      <c r="C122" s="7"/>
      <c r="D122" s="7"/>
      <c r="E122" s="7"/>
    </row>
    <row r="123" spans="1:8">
      <c r="A123" s="7"/>
      <c r="B123" s="7"/>
      <c r="C123" s="7"/>
      <c r="D123" s="7"/>
      <c r="E123" s="7"/>
    </row>
    <row r="124" spans="1:8">
      <c r="A124" s="7"/>
      <c r="B124" s="7"/>
      <c r="C124" s="7"/>
      <c r="D124" s="7"/>
      <c r="E124" s="7"/>
    </row>
    <row r="125" spans="1:8">
      <c r="A125" s="7"/>
      <c r="B125" s="7"/>
      <c r="C125" s="7"/>
      <c r="D125" s="7"/>
      <c r="E125" s="7"/>
    </row>
    <row r="126" spans="1:8">
      <c r="A126" s="7"/>
      <c r="B126" s="7"/>
      <c r="C126" s="7"/>
      <c r="D126" s="7"/>
      <c r="E126" s="7"/>
    </row>
    <row r="127" spans="1:8">
      <c r="A127" s="7"/>
      <c r="B127" s="7"/>
      <c r="C127" s="7"/>
      <c r="D127" s="7"/>
      <c r="E127" s="7"/>
    </row>
    <row r="128" spans="1:8">
      <c r="A128" s="7"/>
      <c r="B128" s="7"/>
      <c r="C128" s="7"/>
      <c r="D128" s="7"/>
      <c r="E128" s="7"/>
    </row>
    <row r="129" spans="1:5">
      <c r="A129" s="7"/>
      <c r="B129" s="7"/>
      <c r="C129" s="7"/>
      <c r="D129" s="7"/>
      <c r="E129" s="7"/>
    </row>
    <row r="130" spans="1:5">
      <c r="A130" s="7"/>
      <c r="B130" s="7"/>
      <c r="C130" s="7"/>
      <c r="D130" s="7"/>
      <c r="E130" s="7"/>
    </row>
    <row r="131" spans="1:5">
      <c r="A131" s="7"/>
      <c r="B131" s="7"/>
      <c r="C131" s="7"/>
      <c r="D131" s="7"/>
      <c r="E131" s="7"/>
    </row>
    <row r="132" spans="1:5">
      <c r="A132" s="7"/>
      <c r="B132" s="7"/>
      <c r="C132" s="7"/>
      <c r="D132" s="7"/>
      <c r="E132" s="7"/>
    </row>
    <row r="133" spans="1:5">
      <c r="A133" s="7"/>
      <c r="B133" s="7"/>
      <c r="C133" s="7"/>
      <c r="D133" s="7"/>
      <c r="E133" s="7"/>
    </row>
    <row r="134" spans="1:5">
      <c r="A134" s="7"/>
      <c r="B134" s="7"/>
      <c r="C134" s="7"/>
      <c r="D134" s="7"/>
      <c r="E134" s="7"/>
    </row>
    <row r="135" spans="1:5">
      <c r="A135" s="7"/>
      <c r="B135" s="7"/>
      <c r="C135" s="7"/>
      <c r="D135" s="7"/>
      <c r="E135" s="7"/>
    </row>
    <row r="136" spans="1:5">
      <c r="A136" s="7"/>
      <c r="B136" s="7"/>
      <c r="C136" s="7"/>
      <c r="D136" s="7"/>
      <c r="E136" s="7"/>
    </row>
    <row r="137" spans="1:5">
      <c r="A137" s="7"/>
      <c r="B137" s="7"/>
      <c r="C137" s="7"/>
      <c r="D137" s="7"/>
      <c r="E137" s="7"/>
    </row>
    <row r="138" spans="1:5">
      <c r="A138" s="7"/>
      <c r="B138" s="7"/>
      <c r="C138" s="7"/>
      <c r="D138" s="7"/>
      <c r="E138" s="7"/>
    </row>
    <row r="139" spans="1:5">
      <c r="A139" s="7"/>
      <c r="B139" s="7"/>
      <c r="C139" s="7"/>
      <c r="D139" s="7"/>
      <c r="E139" s="7"/>
    </row>
    <row r="140" spans="1:5">
      <c r="A140" s="7"/>
      <c r="B140" s="7"/>
      <c r="C140" s="7"/>
      <c r="D140" s="7"/>
      <c r="E140" s="7"/>
    </row>
    <row r="141" spans="1:5">
      <c r="A141" s="7"/>
      <c r="B141" s="7"/>
      <c r="C141" s="7"/>
      <c r="D141" s="7"/>
      <c r="E141" s="7"/>
    </row>
    <row r="142" spans="1:5">
      <c r="A142" s="7"/>
      <c r="B142" s="7"/>
      <c r="C142" s="7"/>
      <c r="D142" s="7"/>
      <c r="E142" s="7"/>
    </row>
    <row r="143" spans="1:5">
      <c r="A143" s="7"/>
      <c r="B143" s="7"/>
      <c r="C143" s="7"/>
      <c r="D143" s="7"/>
      <c r="E143" s="7"/>
    </row>
    <row r="144" spans="1:5">
      <c r="A144" s="7"/>
      <c r="B144" s="7"/>
      <c r="C144" s="7"/>
      <c r="D144" s="7"/>
      <c r="E144" s="7"/>
    </row>
    <row r="145" spans="1:5">
      <c r="A145" s="7"/>
      <c r="B145" s="7"/>
      <c r="C145" s="7"/>
      <c r="D145" s="7"/>
      <c r="E145" s="7"/>
    </row>
    <row r="146" spans="1:5">
      <c r="A146" s="7"/>
      <c r="B146" s="7"/>
      <c r="C146" s="7"/>
      <c r="D146" s="7"/>
      <c r="E146" s="7"/>
    </row>
    <row r="147" spans="1:5">
      <c r="A147" s="7"/>
      <c r="B147" s="7"/>
      <c r="C147" s="7"/>
      <c r="D147" s="7"/>
      <c r="E147" s="7"/>
    </row>
    <row r="148" spans="1:5">
      <c r="A148" s="7"/>
      <c r="B148" s="7"/>
      <c r="C148" s="7"/>
      <c r="D148" s="7"/>
      <c r="E148" s="7"/>
    </row>
    <row r="149" spans="1:5">
      <c r="A149" s="7"/>
      <c r="B149" s="7"/>
      <c r="C149" s="7"/>
      <c r="D149" s="7"/>
      <c r="E149" s="7"/>
    </row>
    <row r="150" spans="1:5">
      <c r="A150" s="7"/>
      <c r="B150" s="7"/>
      <c r="C150" s="7"/>
      <c r="D150" s="7"/>
      <c r="E150" s="7"/>
    </row>
    <row r="151" spans="1:5">
      <c r="A151" s="7"/>
      <c r="B151" s="7"/>
      <c r="C151" s="7"/>
      <c r="D151" s="7"/>
      <c r="E151" s="7"/>
    </row>
    <row r="152" spans="1:5">
      <c r="A152" s="7"/>
      <c r="B152" s="7"/>
      <c r="C152" s="7"/>
      <c r="D152" s="7"/>
      <c r="E152" s="7"/>
    </row>
    <row r="153" spans="1:5">
      <c r="A153" s="7"/>
      <c r="B153" s="7"/>
      <c r="C153" s="7"/>
      <c r="D153" s="7"/>
      <c r="E153" s="7"/>
    </row>
    <row r="154" spans="1:5">
      <c r="A154" s="7"/>
      <c r="B154" s="7"/>
      <c r="C154" s="7"/>
      <c r="D154" s="7"/>
      <c r="E154" s="7"/>
    </row>
    <row r="155" spans="1:5">
      <c r="A155" s="7"/>
      <c r="B155" s="7"/>
      <c r="C155" s="7"/>
      <c r="D155" s="7"/>
      <c r="E155" s="7"/>
    </row>
    <row r="156" spans="1:5">
      <c r="A156" s="7"/>
      <c r="B156" s="7"/>
      <c r="C156" s="7"/>
      <c r="D156" s="7"/>
      <c r="E156" s="7"/>
    </row>
    <row r="157" spans="1:5">
      <c r="A157" s="7"/>
      <c r="B157" s="7"/>
      <c r="C157" s="7"/>
      <c r="D157" s="7"/>
      <c r="E157" s="7"/>
    </row>
    <row r="158" spans="1:5">
      <c r="A158" s="7"/>
      <c r="B158" s="7"/>
      <c r="C158" s="7"/>
      <c r="D158" s="7"/>
      <c r="E158" s="7"/>
    </row>
    <row r="159" spans="1:5">
      <c r="A159" s="7"/>
      <c r="B159" s="7"/>
      <c r="C159" s="7"/>
      <c r="D159" s="7"/>
      <c r="E159" s="7"/>
    </row>
    <row r="160" spans="1:5">
      <c r="A160" s="7"/>
      <c r="B160" s="7"/>
      <c r="C160" s="7"/>
      <c r="D160" s="7"/>
      <c r="E160" s="7"/>
    </row>
    <row r="161" spans="1:5">
      <c r="A161" s="7"/>
      <c r="B161" s="7"/>
      <c r="C161" s="7"/>
      <c r="D161" s="7"/>
      <c r="E161" s="7"/>
    </row>
    <row r="162" spans="1:5">
      <c r="A162" s="7"/>
      <c r="B162" s="7"/>
      <c r="C162" s="7"/>
      <c r="D162" s="7"/>
      <c r="E162" s="7"/>
    </row>
    <row r="163" spans="1:5">
      <c r="A163" s="7"/>
      <c r="B163" s="7"/>
      <c r="C163" s="7"/>
      <c r="D163" s="7"/>
      <c r="E163" s="7"/>
    </row>
    <row r="164" spans="1:5">
      <c r="A164" s="7"/>
      <c r="B164" s="7"/>
      <c r="C164" s="7"/>
      <c r="D164" s="7"/>
      <c r="E164" s="7"/>
    </row>
    <row r="165" spans="1:5">
      <c r="A165" s="7"/>
      <c r="B165" s="7"/>
      <c r="C165" s="7"/>
      <c r="D165" s="7"/>
      <c r="E165" s="7"/>
    </row>
    <row r="166" spans="1:5">
      <c r="A166" s="7"/>
      <c r="B166" s="7"/>
      <c r="C166" s="7"/>
      <c r="D166" s="7"/>
      <c r="E166" s="7"/>
    </row>
    <row r="167" spans="1:5">
      <c r="A167" s="7"/>
      <c r="B167" s="7"/>
      <c r="C167" s="7"/>
      <c r="D167" s="7"/>
      <c r="E167" s="7"/>
    </row>
    <row r="168" spans="1:5">
      <c r="A168" s="7"/>
      <c r="B168" s="7"/>
      <c r="C168" s="7"/>
      <c r="D168" s="7"/>
      <c r="E168" s="7"/>
    </row>
    <row r="169" spans="1:5">
      <c r="A169" s="7"/>
      <c r="B169" s="7"/>
      <c r="C169" s="7"/>
      <c r="D169" s="7"/>
      <c r="E169" s="7"/>
    </row>
    <row r="170" spans="1:5">
      <c r="A170" s="7"/>
      <c r="B170" s="7"/>
      <c r="C170" s="7"/>
      <c r="D170" s="7"/>
      <c r="E170" s="7"/>
    </row>
    <row r="171" spans="1:5">
      <c r="A171" s="7"/>
      <c r="B171" s="7"/>
      <c r="C171" s="7"/>
      <c r="D171" s="7"/>
      <c r="E171" s="7"/>
    </row>
    <row r="172" spans="1:5">
      <c r="A172" s="7"/>
      <c r="B172" s="7"/>
      <c r="C172" s="7"/>
      <c r="D172" s="7"/>
      <c r="E172" s="7"/>
    </row>
    <row r="173" spans="1:5">
      <c r="A173" s="7"/>
      <c r="B173" s="7"/>
      <c r="C173" s="7"/>
      <c r="D173" s="7"/>
      <c r="E173" s="7"/>
    </row>
    <row r="174" spans="1:5">
      <c r="A174" s="7"/>
      <c r="B174" s="7"/>
      <c r="C174" s="7"/>
      <c r="D174" s="7"/>
      <c r="E174" s="7"/>
    </row>
    <row r="175" spans="1:5">
      <c r="A175" s="7"/>
      <c r="B175" s="7"/>
      <c r="C175" s="7"/>
      <c r="D175" s="7"/>
      <c r="E175" s="7"/>
    </row>
    <row r="176" spans="1:5">
      <c r="A176" s="7"/>
      <c r="B176" s="7"/>
      <c r="C176" s="7"/>
      <c r="D176" s="7"/>
      <c r="E176" s="7"/>
    </row>
    <row r="177" spans="1:5">
      <c r="A177" s="7"/>
      <c r="B177" s="7"/>
      <c r="C177" s="7"/>
      <c r="D177" s="7"/>
      <c r="E177" s="7"/>
    </row>
    <row r="178" spans="1:5">
      <c r="A178" s="7"/>
      <c r="B178" s="7"/>
      <c r="C178" s="7"/>
      <c r="D178" s="7"/>
      <c r="E178" s="7"/>
    </row>
    <row r="179" spans="1:5">
      <c r="A179" s="7"/>
      <c r="B179" s="7"/>
      <c r="C179" s="7"/>
      <c r="D179" s="7"/>
      <c r="E179" s="7"/>
    </row>
    <row r="180" spans="1:5">
      <c r="A180" s="7"/>
      <c r="B180" s="7"/>
      <c r="C180" s="7"/>
      <c r="D180" s="7"/>
      <c r="E180" s="7"/>
    </row>
    <row r="181" spans="1:5">
      <c r="A181" s="7"/>
      <c r="B181" s="7"/>
      <c r="C181" s="7"/>
      <c r="D181" s="7"/>
      <c r="E181" s="7"/>
    </row>
    <row r="182" spans="1:5">
      <c r="A182" s="7"/>
      <c r="B182" s="7"/>
      <c r="C182" s="7"/>
      <c r="D182" s="7"/>
      <c r="E182" s="7"/>
    </row>
    <row r="183" spans="1:5">
      <c r="A183" s="7"/>
      <c r="B183" s="7"/>
      <c r="C183" s="7"/>
      <c r="D183" s="7"/>
      <c r="E183" s="7"/>
    </row>
    <row r="184" spans="1:5">
      <c r="A184" s="7"/>
      <c r="B184" s="7"/>
      <c r="C184" s="7"/>
      <c r="D184" s="7"/>
      <c r="E184" s="7"/>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r:id="rId1"/>
      <headerFooter alignWithMargins="0"/>
    </customSheetView>
  </customSheetViews>
  <mergeCells count="4">
    <mergeCell ref="F4:F5"/>
    <mergeCell ref="A4:A5"/>
    <mergeCell ref="B4:B5"/>
    <mergeCell ref="C4:E4"/>
  </mergeCells>
  <phoneticPr fontId="0" type="noConversion"/>
  <hyperlinks>
    <hyperlink ref="H1" location="'Spis tablic_Contents'!A1" display="&lt; POWRÓT"/>
    <hyperlink ref="H2" location="'Spis tablic_Contents'!A1" display="&lt; BACK"/>
  </hyperlinks>
  <pageMargins left="0.74803149606299213" right="0.74803149606299213" top="0.78740157480314965" bottom="0.78740157480314965" header="0.51181102362204722" footer="0.51181102362204722"/>
  <pageSetup paperSize="9" scale="85" orientation="landscape" r:id="rId2"/>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showGridLines="0" zoomScaleNormal="100" workbookViewId="0"/>
  </sheetViews>
  <sheetFormatPr defaultColWidth="9.109375" defaultRowHeight="11.4"/>
  <cols>
    <col min="1" max="1" width="22.109375" style="10" customWidth="1"/>
    <col min="2" max="13" width="12.109375" style="10" customWidth="1"/>
    <col min="14" max="14" width="9.109375" style="10"/>
    <col min="15" max="15" width="10.88671875" style="10" customWidth="1"/>
    <col min="16" max="16384" width="9.109375" style="10"/>
  </cols>
  <sheetData>
    <row r="1" spans="1:15" s="386" customFormat="1" ht="14.25" customHeight="1">
      <c r="A1" s="387" t="s">
        <v>1547</v>
      </c>
      <c r="B1" s="481"/>
      <c r="C1" s="481"/>
      <c r="D1" s="481"/>
      <c r="E1" s="481"/>
      <c r="F1" s="481"/>
      <c r="G1" s="481"/>
      <c r="H1" s="481"/>
      <c r="I1" s="481"/>
      <c r="J1" s="481"/>
      <c r="K1" s="481"/>
      <c r="L1" s="481"/>
      <c r="M1" s="481"/>
      <c r="O1" s="239" t="s">
        <v>503</v>
      </c>
    </row>
    <row r="2" spans="1:15" s="196" customFormat="1" ht="15.75" customHeight="1">
      <c r="A2" s="514" t="s">
        <v>1429</v>
      </c>
      <c r="B2" s="771"/>
      <c r="C2" s="771"/>
      <c r="D2" s="771"/>
      <c r="E2" s="771"/>
      <c r="F2" s="771"/>
      <c r="G2" s="771"/>
      <c r="H2" s="771"/>
      <c r="I2" s="771"/>
      <c r="J2" s="771"/>
      <c r="K2" s="771"/>
      <c r="L2" s="771"/>
      <c r="M2" s="771"/>
      <c r="O2" s="87" t="s">
        <v>504</v>
      </c>
    </row>
    <row r="3" spans="1:15" ht="5.0999999999999996" customHeight="1">
      <c r="A3" s="15"/>
      <c r="B3" s="22"/>
      <c r="C3" s="22"/>
      <c r="D3" s="22"/>
      <c r="E3" s="22"/>
      <c r="F3" s="22"/>
      <c r="G3" s="22"/>
      <c r="H3" s="22"/>
      <c r="I3" s="22"/>
      <c r="J3" s="22"/>
      <c r="K3" s="22"/>
      <c r="L3" s="22"/>
      <c r="M3" s="22"/>
    </row>
    <row r="4" spans="1:15" ht="41.25" customHeight="1">
      <c r="A4" s="1005" t="s">
        <v>995</v>
      </c>
      <c r="B4" s="1007" t="s">
        <v>985</v>
      </c>
      <c r="C4" s="1008"/>
      <c r="D4" s="1007" t="s">
        <v>937</v>
      </c>
      <c r="E4" s="1008"/>
      <c r="F4" s="1007" t="s">
        <v>1575</v>
      </c>
      <c r="G4" s="1008"/>
      <c r="H4" s="1007" t="s">
        <v>986</v>
      </c>
      <c r="I4" s="1008"/>
      <c r="J4" s="1007" t="s">
        <v>987</v>
      </c>
      <c r="K4" s="1008"/>
      <c r="L4" s="1007" t="s">
        <v>1576</v>
      </c>
      <c r="M4" s="1009"/>
    </row>
    <row r="5" spans="1:15" ht="137.25" customHeight="1">
      <c r="A5" s="1010"/>
      <c r="B5" s="320" t="s">
        <v>988</v>
      </c>
      <c r="C5" s="320" t="s">
        <v>1191</v>
      </c>
      <c r="D5" s="320" t="s">
        <v>988</v>
      </c>
      <c r="E5" s="320" t="s">
        <v>1191</v>
      </c>
      <c r="F5" s="320" t="s">
        <v>988</v>
      </c>
      <c r="G5" s="320" t="s">
        <v>1191</v>
      </c>
      <c r="H5" s="320" t="s">
        <v>988</v>
      </c>
      <c r="I5" s="320" t="s">
        <v>1191</v>
      </c>
      <c r="J5" s="320" t="s">
        <v>988</v>
      </c>
      <c r="K5" s="320" t="s">
        <v>1191</v>
      </c>
      <c r="L5" s="320" t="s">
        <v>988</v>
      </c>
      <c r="M5" s="319" t="s">
        <v>1191</v>
      </c>
    </row>
    <row r="6" spans="1:15" ht="14.25" customHeight="1">
      <c r="A6" s="330" t="s">
        <v>215</v>
      </c>
      <c r="B6" s="767">
        <v>17692054</v>
      </c>
      <c r="C6" s="759">
        <v>99.8</v>
      </c>
      <c r="D6" s="765">
        <v>2103332</v>
      </c>
      <c r="E6" s="759">
        <v>92.1</v>
      </c>
      <c r="F6" s="765">
        <v>152640</v>
      </c>
      <c r="G6" s="759">
        <v>44.8</v>
      </c>
      <c r="H6" s="765">
        <v>124570</v>
      </c>
      <c r="I6" s="759">
        <v>29.8</v>
      </c>
      <c r="J6" s="765">
        <v>48359</v>
      </c>
      <c r="K6" s="759">
        <v>72.8</v>
      </c>
      <c r="L6" s="765">
        <v>318833</v>
      </c>
      <c r="M6" s="759">
        <v>2.7</v>
      </c>
      <c r="N6" s="331"/>
    </row>
    <row r="7" spans="1:15" ht="14.25" customHeight="1">
      <c r="A7" s="336" t="s">
        <v>572</v>
      </c>
      <c r="B7" s="770"/>
      <c r="C7" s="768"/>
      <c r="D7" s="766"/>
      <c r="E7" s="768"/>
      <c r="F7" s="766"/>
      <c r="G7" s="768"/>
      <c r="H7" s="766"/>
      <c r="I7" s="768"/>
      <c r="J7" s="766"/>
      <c r="K7" s="768"/>
      <c r="L7" s="766"/>
      <c r="M7" s="768"/>
      <c r="N7" s="331"/>
    </row>
    <row r="8" spans="1:15" ht="14.25" customHeight="1">
      <c r="A8" s="258" t="s">
        <v>177</v>
      </c>
      <c r="B8" s="770">
        <v>1526037</v>
      </c>
      <c r="C8" s="768">
        <v>99.9</v>
      </c>
      <c r="D8" s="766">
        <v>530628</v>
      </c>
      <c r="E8" s="768">
        <v>98.5</v>
      </c>
      <c r="F8" s="766">
        <v>11344</v>
      </c>
      <c r="G8" s="768">
        <v>54.1</v>
      </c>
      <c r="H8" s="766">
        <v>58325</v>
      </c>
      <c r="I8" s="768">
        <v>92.2</v>
      </c>
      <c r="J8" s="766">
        <v>192</v>
      </c>
      <c r="K8" s="768">
        <v>16.3</v>
      </c>
      <c r="L8" s="766">
        <v>5411</v>
      </c>
      <c r="M8" s="768">
        <v>20.9</v>
      </c>
      <c r="N8" s="332"/>
    </row>
    <row r="9" spans="1:15" ht="14.25" customHeight="1">
      <c r="A9" s="258" t="s">
        <v>178</v>
      </c>
      <c r="B9" s="769">
        <v>367979</v>
      </c>
      <c r="C9" s="254">
        <v>99.4</v>
      </c>
      <c r="D9" s="728">
        <v>5112</v>
      </c>
      <c r="E9" s="254">
        <v>37.700000000000003</v>
      </c>
      <c r="F9" s="728">
        <v>3036</v>
      </c>
      <c r="G9" s="254">
        <v>24.9</v>
      </c>
      <c r="H9" s="728">
        <v>40</v>
      </c>
      <c r="I9" s="254">
        <v>0.2</v>
      </c>
      <c r="J9" s="728">
        <v>20848</v>
      </c>
      <c r="K9" s="254">
        <v>92.6</v>
      </c>
      <c r="L9" s="728">
        <v>3338</v>
      </c>
      <c r="M9" s="254">
        <v>10.6</v>
      </c>
      <c r="N9" s="332"/>
    </row>
    <row r="10" spans="1:15" ht="14.25" customHeight="1">
      <c r="A10" s="258" t="s">
        <v>179</v>
      </c>
      <c r="B10" s="769">
        <v>59231</v>
      </c>
      <c r="C10" s="254">
        <v>97.8</v>
      </c>
      <c r="D10" s="728">
        <v>211</v>
      </c>
      <c r="E10" s="254">
        <v>4.5</v>
      </c>
      <c r="F10" s="728">
        <v>14655</v>
      </c>
      <c r="G10" s="254">
        <v>73</v>
      </c>
      <c r="H10" s="728">
        <v>69</v>
      </c>
      <c r="I10" s="254">
        <v>1.3</v>
      </c>
      <c r="J10" s="728">
        <v>36</v>
      </c>
      <c r="K10" s="254">
        <v>7.2</v>
      </c>
      <c r="L10" s="728">
        <v>168837</v>
      </c>
      <c r="M10" s="254">
        <v>0.6</v>
      </c>
      <c r="N10" s="332"/>
      <c r="O10" s="237"/>
    </row>
    <row r="11" spans="1:15" ht="14.25" customHeight="1">
      <c r="A11" s="258" t="s">
        <v>180</v>
      </c>
      <c r="B11" s="769">
        <v>91164</v>
      </c>
      <c r="C11" s="254">
        <v>99.2</v>
      </c>
      <c r="D11" s="728">
        <v>1</v>
      </c>
      <c r="E11" s="254">
        <v>0.1</v>
      </c>
      <c r="F11" s="728">
        <v>9</v>
      </c>
      <c r="G11" s="254">
        <v>0.2</v>
      </c>
      <c r="H11" s="728">
        <v>17781</v>
      </c>
      <c r="I11" s="254">
        <v>87.7</v>
      </c>
      <c r="J11" s="733">
        <v>7</v>
      </c>
      <c r="K11" s="253">
        <v>0.9</v>
      </c>
      <c r="L11" s="728">
        <v>316</v>
      </c>
      <c r="M11" s="254">
        <v>116</v>
      </c>
      <c r="N11" s="332"/>
      <c r="O11" s="334"/>
    </row>
    <row r="12" spans="1:15" ht="14.25" customHeight="1">
      <c r="A12" s="258" t="s">
        <v>181</v>
      </c>
      <c r="B12" s="769">
        <v>4353935</v>
      </c>
      <c r="C12" s="254">
        <v>100</v>
      </c>
      <c r="D12" s="733">
        <v>877401</v>
      </c>
      <c r="E12" s="733">
        <v>96</v>
      </c>
      <c r="F12" s="733">
        <v>3733</v>
      </c>
      <c r="G12" s="253">
        <v>10.8</v>
      </c>
      <c r="H12" s="733" t="s">
        <v>558</v>
      </c>
      <c r="I12" s="254" t="s">
        <v>805</v>
      </c>
      <c r="J12" s="728">
        <v>2566</v>
      </c>
      <c r="K12" s="254">
        <v>74.400000000000006</v>
      </c>
      <c r="L12" s="728">
        <v>3368</v>
      </c>
      <c r="M12" s="254">
        <v>32</v>
      </c>
      <c r="N12" s="332"/>
    </row>
    <row r="13" spans="1:15" ht="14.25" customHeight="1">
      <c r="A13" s="258" t="s">
        <v>182</v>
      </c>
      <c r="B13" s="769">
        <v>631982</v>
      </c>
      <c r="C13" s="254">
        <v>99.7</v>
      </c>
      <c r="D13" s="728">
        <v>72526</v>
      </c>
      <c r="E13" s="254">
        <v>89.9</v>
      </c>
      <c r="F13" s="728">
        <v>4811</v>
      </c>
      <c r="G13" s="254">
        <v>28.4</v>
      </c>
      <c r="H13" s="733">
        <v>335</v>
      </c>
      <c r="I13" s="253">
        <v>1.8</v>
      </c>
      <c r="J13" s="728">
        <v>4867</v>
      </c>
      <c r="K13" s="254">
        <v>81.2</v>
      </c>
      <c r="L13" s="728">
        <v>9380</v>
      </c>
      <c r="M13" s="254">
        <v>4.0999999999999996</v>
      </c>
      <c r="N13" s="332"/>
    </row>
    <row r="14" spans="1:15" ht="14.25" customHeight="1">
      <c r="A14" s="258" t="s">
        <v>183</v>
      </c>
      <c r="B14" s="769">
        <v>2094167</v>
      </c>
      <c r="C14" s="254">
        <v>99.9</v>
      </c>
      <c r="D14" s="728">
        <v>190639</v>
      </c>
      <c r="E14" s="254">
        <v>86.3</v>
      </c>
      <c r="F14" s="728">
        <v>29762</v>
      </c>
      <c r="G14" s="254">
        <v>54.2</v>
      </c>
      <c r="H14" s="728">
        <v>15466</v>
      </c>
      <c r="I14" s="254">
        <v>59.3</v>
      </c>
      <c r="J14" s="728">
        <v>10689</v>
      </c>
      <c r="K14" s="254">
        <v>86.6</v>
      </c>
      <c r="L14" s="728">
        <v>5562</v>
      </c>
      <c r="M14" s="254">
        <v>16.3</v>
      </c>
      <c r="N14" s="332"/>
    </row>
    <row r="15" spans="1:15" ht="14.25" customHeight="1">
      <c r="A15" s="258" t="s">
        <v>184</v>
      </c>
      <c r="B15" s="769">
        <v>2893013</v>
      </c>
      <c r="C15" s="254">
        <v>100</v>
      </c>
      <c r="D15" s="728">
        <v>91391</v>
      </c>
      <c r="E15" s="254">
        <v>93</v>
      </c>
      <c r="F15" s="728">
        <v>22451</v>
      </c>
      <c r="G15" s="254">
        <v>61.8</v>
      </c>
      <c r="H15" s="728">
        <v>49</v>
      </c>
      <c r="I15" s="254">
        <v>0.3</v>
      </c>
      <c r="J15" s="728">
        <v>266</v>
      </c>
      <c r="K15" s="254">
        <v>51.7</v>
      </c>
      <c r="L15" s="728">
        <v>3416</v>
      </c>
      <c r="M15" s="254">
        <v>17.399999999999999</v>
      </c>
      <c r="N15" s="332"/>
    </row>
    <row r="16" spans="1:15" ht="14.25" customHeight="1">
      <c r="A16" s="258" t="s">
        <v>185</v>
      </c>
      <c r="B16" s="769">
        <v>168006</v>
      </c>
      <c r="C16" s="254">
        <v>99.4</v>
      </c>
      <c r="D16" s="728">
        <v>61</v>
      </c>
      <c r="E16" s="254">
        <v>1.2</v>
      </c>
      <c r="F16" s="728">
        <v>326</v>
      </c>
      <c r="G16" s="254">
        <v>6</v>
      </c>
      <c r="H16" s="728">
        <v>3459</v>
      </c>
      <c r="I16" s="254">
        <v>39.700000000000003</v>
      </c>
      <c r="J16" s="728">
        <v>1685</v>
      </c>
      <c r="K16" s="254">
        <v>79.599999999999994</v>
      </c>
      <c r="L16" s="728">
        <v>9328</v>
      </c>
      <c r="M16" s="254">
        <v>10.4</v>
      </c>
      <c r="N16" s="332"/>
    </row>
    <row r="17" spans="1:16" ht="14.25" customHeight="1">
      <c r="A17" s="258" t="s">
        <v>186</v>
      </c>
      <c r="B17" s="769">
        <v>48770</v>
      </c>
      <c r="C17" s="254">
        <v>98.7</v>
      </c>
      <c r="D17" s="728">
        <v>1868</v>
      </c>
      <c r="E17" s="254">
        <v>50.1</v>
      </c>
      <c r="F17" s="728">
        <v>515</v>
      </c>
      <c r="G17" s="254">
        <v>17.8</v>
      </c>
      <c r="H17" s="728">
        <v>3</v>
      </c>
      <c r="I17" s="254">
        <v>0.1</v>
      </c>
      <c r="J17" s="728">
        <v>147</v>
      </c>
      <c r="K17" s="254">
        <v>39.700000000000003</v>
      </c>
      <c r="L17" s="728">
        <v>51</v>
      </c>
      <c r="M17" s="254">
        <v>129.1</v>
      </c>
      <c r="N17" s="332"/>
      <c r="P17" s="335"/>
    </row>
    <row r="18" spans="1:16" ht="14.25" customHeight="1">
      <c r="A18" s="258" t="s">
        <v>187</v>
      </c>
      <c r="B18" s="769">
        <v>209029</v>
      </c>
      <c r="C18" s="254">
        <v>99.6</v>
      </c>
      <c r="D18" s="728">
        <v>14865</v>
      </c>
      <c r="E18" s="254">
        <v>73.900000000000006</v>
      </c>
      <c r="F18" s="728">
        <v>3756</v>
      </c>
      <c r="G18" s="254">
        <v>43.1</v>
      </c>
      <c r="H18" s="728">
        <v>171</v>
      </c>
      <c r="I18" s="254">
        <v>3.6</v>
      </c>
      <c r="J18" s="728">
        <v>3420</v>
      </c>
      <c r="K18" s="254">
        <v>76.599999999999994</v>
      </c>
      <c r="L18" s="728">
        <v>85750</v>
      </c>
      <c r="M18" s="254">
        <v>1.2</v>
      </c>
      <c r="N18" s="332"/>
    </row>
    <row r="19" spans="1:16" ht="14.25" customHeight="1">
      <c r="A19" s="258" t="s">
        <v>188</v>
      </c>
      <c r="B19" s="769">
        <v>1914115</v>
      </c>
      <c r="C19" s="254">
        <v>99.7</v>
      </c>
      <c r="D19" s="728">
        <v>142453</v>
      </c>
      <c r="E19" s="254">
        <v>82.7</v>
      </c>
      <c r="F19" s="728">
        <v>24003</v>
      </c>
      <c r="G19" s="254">
        <v>44.3</v>
      </c>
      <c r="H19" s="728">
        <v>27098</v>
      </c>
      <c r="I19" s="254">
        <v>17.2</v>
      </c>
      <c r="J19" s="728">
        <v>1815</v>
      </c>
      <c r="K19" s="254">
        <v>44.6</v>
      </c>
      <c r="L19" s="728">
        <v>17017</v>
      </c>
      <c r="M19" s="254">
        <v>0.9</v>
      </c>
      <c r="N19" s="332"/>
    </row>
    <row r="20" spans="1:16" ht="14.25" customHeight="1">
      <c r="A20" s="258" t="s">
        <v>189</v>
      </c>
      <c r="B20" s="769">
        <v>1792503</v>
      </c>
      <c r="C20" s="254">
        <v>99.9</v>
      </c>
      <c r="D20" s="728">
        <v>74934</v>
      </c>
      <c r="E20" s="254">
        <v>85.3</v>
      </c>
      <c r="F20" s="728">
        <v>9506</v>
      </c>
      <c r="G20" s="254">
        <v>42.6</v>
      </c>
      <c r="H20" s="728">
        <v>15</v>
      </c>
      <c r="I20" s="254">
        <v>0</v>
      </c>
      <c r="J20" s="728">
        <v>59</v>
      </c>
      <c r="K20" s="254">
        <v>3.6</v>
      </c>
      <c r="L20" s="728">
        <v>59</v>
      </c>
      <c r="M20" s="254">
        <v>90.8</v>
      </c>
      <c r="N20" s="332"/>
    </row>
    <row r="21" spans="1:16" ht="14.25" customHeight="1">
      <c r="A21" s="258" t="s">
        <v>190</v>
      </c>
      <c r="B21" s="769">
        <v>51007</v>
      </c>
      <c r="C21" s="254">
        <v>98.8</v>
      </c>
      <c r="D21" s="728">
        <v>86</v>
      </c>
      <c r="E21" s="254">
        <v>2.4</v>
      </c>
      <c r="F21" s="728">
        <v>186</v>
      </c>
      <c r="G21" s="254">
        <v>5.0999999999999996</v>
      </c>
      <c r="H21" s="728">
        <v>31</v>
      </c>
      <c r="I21" s="254">
        <v>1.1000000000000001</v>
      </c>
      <c r="J21" s="728">
        <v>51</v>
      </c>
      <c r="K21" s="254">
        <v>7.2</v>
      </c>
      <c r="L21" s="728">
        <v>17</v>
      </c>
      <c r="M21" s="254">
        <v>213.7</v>
      </c>
      <c r="N21" s="332"/>
    </row>
    <row r="22" spans="1:16" ht="14.25" customHeight="1">
      <c r="A22" s="258" t="s">
        <v>191</v>
      </c>
      <c r="B22" s="769">
        <v>748469</v>
      </c>
      <c r="C22" s="254">
        <v>99.7</v>
      </c>
      <c r="D22" s="728">
        <v>79825</v>
      </c>
      <c r="E22" s="254">
        <v>90.3</v>
      </c>
      <c r="F22" s="726">
        <v>13</v>
      </c>
      <c r="G22" s="254">
        <v>0.1</v>
      </c>
      <c r="H22" s="726">
        <v>20</v>
      </c>
      <c r="I22" s="254">
        <v>0.4</v>
      </c>
      <c r="J22" s="728">
        <v>352</v>
      </c>
      <c r="K22" s="254">
        <v>24</v>
      </c>
      <c r="L22" s="726">
        <v>448</v>
      </c>
      <c r="M22" s="254">
        <v>29.9</v>
      </c>
      <c r="N22" s="332"/>
    </row>
    <row r="23" spans="1:16" ht="14.25" customHeight="1">
      <c r="A23" s="258" t="s">
        <v>192</v>
      </c>
      <c r="B23" s="769">
        <v>742647</v>
      </c>
      <c r="C23" s="254">
        <v>99.7</v>
      </c>
      <c r="D23" s="728">
        <v>21331</v>
      </c>
      <c r="E23" s="254">
        <v>73.099999999999994</v>
      </c>
      <c r="F23" s="728">
        <v>24534</v>
      </c>
      <c r="G23" s="254">
        <v>79</v>
      </c>
      <c r="H23" s="728">
        <v>1708</v>
      </c>
      <c r="I23" s="254">
        <v>39.9</v>
      </c>
      <c r="J23" s="728">
        <v>1359</v>
      </c>
      <c r="K23" s="254">
        <v>31.9</v>
      </c>
      <c r="L23" s="728">
        <v>6535</v>
      </c>
      <c r="M23" s="254">
        <v>12.9</v>
      </c>
      <c r="N23" s="332"/>
    </row>
    <row r="24" spans="1:16" ht="13.5" customHeight="1">
      <c r="I24" s="359"/>
    </row>
    <row r="25" spans="1:16" s="386" customFormat="1" ht="14.25" customHeight="1">
      <c r="A25" s="1006" t="s">
        <v>1577</v>
      </c>
      <c r="B25" s="1006"/>
      <c r="C25" s="1006"/>
      <c r="D25" s="1006"/>
      <c r="E25" s="1006"/>
      <c r="F25" s="1006"/>
      <c r="G25" s="1006"/>
      <c r="H25" s="1006"/>
      <c r="I25" s="1006"/>
      <c r="J25" s="1006"/>
      <c r="K25" s="1006"/>
      <c r="L25" s="1006"/>
      <c r="M25" s="1006"/>
    </row>
    <row r="26" spans="1:16" s="196" customFormat="1" ht="14.25" customHeight="1">
      <c r="A26" s="946" t="s">
        <v>1578</v>
      </c>
      <c r="B26" s="946"/>
      <c r="C26" s="946"/>
      <c r="D26" s="946"/>
      <c r="E26" s="946"/>
      <c r="F26" s="946"/>
      <c r="G26" s="946"/>
      <c r="H26" s="946"/>
      <c r="I26" s="946"/>
      <c r="J26" s="946"/>
      <c r="K26" s="946"/>
      <c r="L26" s="946"/>
      <c r="M26" s="946"/>
    </row>
  </sheetData>
  <customSheetViews>
    <customSheetView guid="{17A61E15-CB34-4E45-B54C-4890B27A542F}" showGridLines="0">
      <selection activeCell="A9" sqref="A9"/>
      <pageMargins left="0.74803149606299213" right="0.74803149606299213" top="0.78740157480314965" bottom="0.78740157480314965" header="0.51181102362204722" footer="0.51181102362204722"/>
      <pageSetup paperSize="9" orientation="portrait" horizontalDpi="4294967293" r:id="rId1"/>
      <headerFooter alignWithMargins="0">
        <oddFooter>&amp;L&amp;P/&amp;N</oddFooter>
      </headerFooter>
    </customSheetView>
  </customSheetViews>
  <mergeCells count="9">
    <mergeCell ref="A25:M25"/>
    <mergeCell ref="A26:M26"/>
    <mergeCell ref="B4:C4"/>
    <mergeCell ref="D4:E4"/>
    <mergeCell ref="F4:G4"/>
    <mergeCell ref="L4:M4"/>
    <mergeCell ref="H4:I4"/>
    <mergeCell ref="J4:K4"/>
    <mergeCell ref="A4:A5"/>
  </mergeCells>
  <phoneticPr fontId="0" type="noConversion"/>
  <hyperlinks>
    <hyperlink ref="O1" location="'Spis tablic_Contents'!A1" display="&lt; POWRÓT"/>
    <hyperlink ref="O2" location="'Spis tablic_Contents'!A1" display="&lt; BACK"/>
  </hyperlinks>
  <pageMargins left="0.74803149606299213" right="0.74803149606299213" top="0.78740157480314965" bottom="0.78740157480314965" header="0.51181102362204722" footer="0.51181102362204722"/>
  <pageSetup paperSize="9" scale="63" orientation="landscape" horizontalDpi="4294967293" r:id="rId2"/>
  <headerFooter alignWithMargins="0">
    <oddFooter>&amp;L&amp;P/&amp;N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8"/>
  <sheetViews>
    <sheetView showGridLines="0" zoomScaleNormal="100" workbookViewId="0"/>
  </sheetViews>
  <sheetFormatPr defaultColWidth="9.109375" defaultRowHeight="11.4"/>
  <cols>
    <col min="1" max="1" width="25.44140625" style="35" customWidth="1"/>
    <col min="2" max="4" width="16.5546875" style="35" customWidth="1"/>
    <col min="5" max="11" width="11.33203125" style="35" customWidth="1"/>
    <col min="12" max="16384" width="9.109375" style="35"/>
  </cols>
  <sheetData>
    <row r="1" spans="1:14" s="192" customFormat="1" ht="14.25" customHeight="1">
      <c r="A1" s="479" t="s">
        <v>1586</v>
      </c>
      <c r="B1" s="479"/>
      <c r="C1" s="479"/>
      <c r="D1" s="479"/>
      <c r="E1" s="479"/>
      <c r="F1" s="479"/>
      <c r="G1" s="479"/>
      <c r="H1" s="479"/>
      <c r="I1" s="479"/>
      <c r="J1" s="479"/>
      <c r="K1" s="479"/>
      <c r="M1" s="239" t="s">
        <v>503</v>
      </c>
    </row>
    <row r="2" spans="1:14" s="84" customFormat="1" ht="14.25" customHeight="1">
      <c r="A2" s="514" t="s">
        <v>1587</v>
      </c>
      <c r="B2" s="339"/>
      <c r="C2" s="339"/>
      <c r="D2" s="339"/>
      <c r="E2" s="339"/>
      <c r="F2" s="339"/>
      <c r="G2" s="339"/>
      <c r="H2" s="339"/>
      <c r="I2" s="339"/>
      <c r="J2" s="339"/>
      <c r="K2" s="339"/>
      <c r="M2" s="87" t="s">
        <v>504</v>
      </c>
    </row>
    <row r="3" spans="1:14" ht="5.0999999999999996" customHeight="1">
      <c r="A3" s="15"/>
      <c r="B3" s="22"/>
      <c r="C3" s="22"/>
      <c r="D3" s="22"/>
      <c r="E3" s="22"/>
      <c r="F3" s="22"/>
      <c r="G3" s="22"/>
      <c r="H3" s="22"/>
      <c r="I3" s="22"/>
      <c r="J3" s="22"/>
      <c r="K3" s="22"/>
      <c r="M3" s="10"/>
    </row>
    <row r="4" spans="1:14" ht="40.5" customHeight="1">
      <c r="A4" s="952" t="s">
        <v>995</v>
      </c>
      <c r="B4" s="925" t="s">
        <v>989</v>
      </c>
      <c r="C4" s="926"/>
      <c r="D4" s="927"/>
      <c r="E4" s="926" t="s">
        <v>990</v>
      </c>
      <c r="F4" s="926"/>
      <c r="G4" s="926"/>
      <c r="H4" s="926"/>
      <c r="I4" s="926"/>
      <c r="J4" s="926"/>
      <c r="K4" s="926"/>
    </row>
    <row r="5" spans="1:14" ht="119.25" customHeight="1">
      <c r="A5" s="954"/>
      <c r="B5" s="4" t="s">
        <v>991</v>
      </c>
      <c r="C5" s="72" t="s">
        <v>992</v>
      </c>
      <c r="D5" s="4" t="s">
        <v>993</v>
      </c>
      <c r="E5" s="320" t="s">
        <v>978</v>
      </c>
      <c r="F5" s="320" t="s">
        <v>201</v>
      </c>
      <c r="G5" s="320" t="s">
        <v>200</v>
      </c>
      <c r="H5" s="320" t="s">
        <v>1004</v>
      </c>
      <c r="I5" s="320" t="s">
        <v>1005</v>
      </c>
      <c r="J5" s="320" t="s">
        <v>1006</v>
      </c>
      <c r="K5" s="319" t="s">
        <v>994</v>
      </c>
      <c r="N5" s="772"/>
    </row>
    <row r="6" spans="1:14" s="146" customFormat="1" ht="14.25" customHeight="1">
      <c r="A6" s="94" t="s">
        <v>419</v>
      </c>
      <c r="B6" s="669">
        <v>1878</v>
      </c>
      <c r="C6" s="775">
        <v>1311</v>
      </c>
      <c r="D6" s="657">
        <v>1108</v>
      </c>
      <c r="E6" s="774">
        <v>1110</v>
      </c>
      <c r="F6" s="774">
        <v>154</v>
      </c>
      <c r="G6" s="774">
        <v>43</v>
      </c>
      <c r="H6" s="774">
        <v>3</v>
      </c>
      <c r="I6" s="774">
        <v>1</v>
      </c>
      <c r="J6" s="779" t="s">
        <v>558</v>
      </c>
      <c r="K6" s="748" t="s">
        <v>558</v>
      </c>
      <c r="L6" s="337"/>
    </row>
    <row r="7" spans="1:14" ht="14.25" customHeight="1">
      <c r="A7" s="340" t="s">
        <v>572</v>
      </c>
      <c r="B7" s="240"/>
      <c r="C7" s="640"/>
      <c r="D7" s="776"/>
      <c r="E7" s="640"/>
      <c r="F7" s="640"/>
      <c r="G7" s="640"/>
      <c r="H7" s="640"/>
      <c r="I7" s="640"/>
      <c r="J7" s="640"/>
      <c r="K7" s="726"/>
      <c r="L7" s="338"/>
    </row>
    <row r="8" spans="1:14" ht="14.25" customHeight="1">
      <c r="A8" s="91" t="s">
        <v>15</v>
      </c>
      <c r="B8" s="669">
        <v>133</v>
      </c>
      <c r="C8" s="737">
        <v>93</v>
      </c>
      <c r="D8" s="736">
        <v>68</v>
      </c>
      <c r="E8" s="729">
        <v>82</v>
      </c>
      <c r="F8" s="729">
        <v>8</v>
      </c>
      <c r="G8" s="729">
        <v>3</v>
      </c>
      <c r="H8" s="733" t="s">
        <v>558</v>
      </c>
      <c r="I8" s="733" t="s">
        <v>558</v>
      </c>
      <c r="J8" s="733" t="s">
        <v>558</v>
      </c>
      <c r="K8" s="728" t="s">
        <v>558</v>
      </c>
      <c r="L8" s="338"/>
    </row>
    <row r="9" spans="1:14" ht="14.25" customHeight="1">
      <c r="A9" s="91" t="s">
        <v>16</v>
      </c>
      <c r="B9" s="777">
        <v>106</v>
      </c>
      <c r="C9" s="737">
        <v>72</v>
      </c>
      <c r="D9" s="736">
        <v>71</v>
      </c>
      <c r="E9" s="726">
        <v>56</v>
      </c>
      <c r="F9" s="726">
        <v>11</v>
      </c>
      <c r="G9" s="726">
        <v>5</v>
      </c>
      <c r="H9" s="733" t="s">
        <v>558</v>
      </c>
      <c r="I9" s="733" t="s">
        <v>558</v>
      </c>
      <c r="J9" s="733" t="s">
        <v>558</v>
      </c>
      <c r="K9" s="728" t="s">
        <v>558</v>
      </c>
      <c r="L9" s="338"/>
    </row>
    <row r="10" spans="1:14" ht="14.25" customHeight="1">
      <c r="A10" s="91" t="s">
        <v>17</v>
      </c>
      <c r="B10" s="777">
        <v>97</v>
      </c>
      <c r="C10" s="737">
        <v>73</v>
      </c>
      <c r="D10" s="736">
        <v>55</v>
      </c>
      <c r="E10" s="726">
        <v>65</v>
      </c>
      <c r="F10" s="726">
        <v>7</v>
      </c>
      <c r="G10" s="733" t="s">
        <v>558</v>
      </c>
      <c r="H10" s="726">
        <v>1</v>
      </c>
      <c r="I10" s="733" t="s">
        <v>558</v>
      </c>
      <c r="J10" s="733" t="s">
        <v>558</v>
      </c>
      <c r="K10" s="728" t="s">
        <v>558</v>
      </c>
      <c r="L10" s="338"/>
    </row>
    <row r="11" spans="1:14" ht="14.25" customHeight="1">
      <c r="A11" s="91" t="s">
        <v>18</v>
      </c>
      <c r="B11" s="777">
        <v>70</v>
      </c>
      <c r="C11" s="737">
        <v>47</v>
      </c>
      <c r="D11" s="736">
        <v>32</v>
      </c>
      <c r="E11" s="726">
        <v>42</v>
      </c>
      <c r="F11" s="726">
        <v>3</v>
      </c>
      <c r="G11" s="726">
        <v>2</v>
      </c>
      <c r="H11" s="733" t="s">
        <v>558</v>
      </c>
      <c r="I11" s="733" t="s">
        <v>558</v>
      </c>
      <c r="J11" s="733" t="s">
        <v>558</v>
      </c>
      <c r="K11" s="728" t="s">
        <v>558</v>
      </c>
      <c r="L11" s="338"/>
    </row>
    <row r="12" spans="1:14" ht="14.25" customHeight="1">
      <c r="A12" s="91" t="s">
        <v>19</v>
      </c>
      <c r="B12" s="777">
        <v>117</v>
      </c>
      <c r="C12" s="737">
        <v>82</v>
      </c>
      <c r="D12" s="736">
        <v>77</v>
      </c>
      <c r="E12" s="726">
        <v>69</v>
      </c>
      <c r="F12" s="726">
        <v>9</v>
      </c>
      <c r="G12" s="726">
        <v>3</v>
      </c>
      <c r="H12" s="726">
        <v>1</v>
      </c>
      <c r="I12" s="733" t="s">
        <v>558</v>
      </c>
      <c r="J12" s="733" t="s">
        <v>558</v>
      </c>
      <c r="K12" s="728" t="s">
        <v>558</v>
      </c>
      <c r="L12" s="338"/>
    </row>
    <row r="13" spans="1:14" ht="14.25" customHeight="1">
      <c r="A13" s="91" t="s">
        <v>20</v>
      </c>
      <c r="B13" s="777">
        <v>144</v>
      </c>
      <c r="C13" s="737">
        <v>92</v>
      </c>
      <c r="D13" s="736">
        <v>87</v>
      </c>
      <c r="E13" s="726">
        <v>77</v>
      </c>
      <c r="F13" s="726">
        <v>13</v>
      </c>
      <c r="G13" s="726">
        <v>2</v>
      </c>
      <c r="H13" s="733" t="s">
        <v>558</v>
      </c>
      <c r="I13" s="733" t="s">
        <v>558</v>
      </c>
      <c r="J13" s="733" t="s">
        <v>558</v>
      </c>
      <c r="K13" s="728" t="s">
        <v>558</v>
      </c>
      <c r="L13" s="338"/>
    </row>
    <row r="14" spans="1:14" ht="14.25" customHeight="1">
      <c r="A14" s="91" t="s">
        <v>21</v>
      </c>
      <c r="B14" s="777">
        <v>136</v>
      </c>
      <c r="C14" s="737">
        <v>85</v>
      </c>
      <c r="D14" s="736">
        <v>72</v>
      </c>
      <c r="E14" s="726">
        <v>67</v>
      </c>
      <c r="F14" s="726">
        <v>11</v>
      </c>
      <c r="G14" s="726">
        <v>7</v>
      </c>
      <c r="H14" s="733" t="s">
        <v>558</v>
      </c>
      <c r="I14" s="733" t="s">
        <v>558</v>
      </c>
      <c r="J14" s="733" t="s">
        <v>558</v>
      </c>
      <c r="K14" s="728" t="s">
        <v>558</v>
      </c>
      <c r="L14" s="338"/>
    </row>
    <row r="15" spans="1:14" ht="14.25" customHeight="1">
      <c r="A15" s="91" t="s">
        <v>22</v>
      </c>
      <c r="B15" s="777">
        <v>79</v>
      </c>
      <c r="C15" s="737">
        <v>56</v>
      </c>
      <c r="D15" s="736">
        <v>40</v>
      </c>
      <c r="E15" s="726">
        <v>46</v>
      </c>
      <c r="F15" s="726">
        <v>8</v>
      </c>
      <c r="G15" s="726">
        <v>2</v>
      </c>
      <c r="H15" s="733" t="s">
        <v>558</v>
      </c>
      <c r="I15" s="733" t="s">
        <v>558</v>
      </c>
      <c r="J15" s="733" t="s">
        <v>558</v>
      </c>
      <c r="K15" s="728" t="s">
        <v>558</v>
      </c>
      <c r="L15" s="338"/>
    </row>
    <row r="16" spans="1:14" ht="14.25" customHeight="1">
      <c r="A16" s="91" t="s">
        <v>23</v>
      </c>
      <c r="B16" s="777">
        <v>92</v>
      </c>
      <c r="C16" s="737">
        <v>64</v>
      </c>
      <c r="D16" s="736">
        <v>59</v>
      </c>
      <c r="E16" s="726">
        <v>55</v>
      </c>
      <c r="F16" s="726">
        <v>7</v>
      </c>
      <c r="G16" s="726">
        <v>2</v>
      </c>
      <c r="H16" s="733" t="s">
        <v>558</v>
      </c>
      <c r="I16" s="733" t="s">
        <v>558</v>
      </c>
      <c r="J16" s="733" t="s">
        <v>558</v>
      </c>
      <c r="K16" s="728" t="s">
        <v>558</v>
      </c>
      <c r="L16" s="338"/>
    </row>
    <row r="17" spans="1:13" ht="14.25" customHeight="1">
      <c r="A17" s="91" t="s">
        <v>24</v>
      </c>
      <c r="B17" s="777">
        <v>72</v>
      </c>
      <c r="C17" s="737">
        <v>54</v>
      </c>
      <c r="D17" s="736">
        <v>39</v>
      </c>
      <c r="E17" s="726">
        <v>49</v>
      </c>
      <c r="F17" s="726">
        <v>4</v>
      </c>
      <c r="G17" s="726">
        <v>1</v>
      </c>
      <c r="H17" s="733" t="s">
        <v>558</v>
      </c>
      <c r="I17" s="733" t="s">
        <v>558</v>
      </c>
      <c r="J17" s="733" t="s">
        <v>558</v>
      </c>
      <c r="K17" s="728" t="s">
        <v>558</v>
      </c>
      <c r="L17" s="338"/>
    </row>
    <row r="18" spans="1:13" ht="14.25" customHeight="1">
      <c r="A18" s="91" t="s">
        <v>25</v>
      </c>
      <c r="B18" s="777">
        <v>90</v>
      </c>
      <c r="C18" s="737">
        <v>63</v>
      </c>
      <c r="D18" s="736">
        <v>53</v>
      </c>
      <c r="E18" s="726">
        <v>54</v>
      </c>
      <c r="F18" s="726">
        <v>8</v>
      </c>
      <c r="G18" s="726">
        <v>1</v>
      </c>
      <c r="H18" s="733" t="s">
        <v>558</v>
      </c>
      <c r="I18" s="733" t="s">
        <v>558</v>
      </c>
      <c r="J18" s="733" t="s">
        <v>558</v>
      </c>
      <c r="K18" s="728" t="s">
        <v>558</v>
      </c>
      <c r="L18" s="338"/>
    </row>
    <row r="19" spans="1:13" ht="14.25" customHeight="1">
      <c r="A19" s="91" t="s">
        <v>26</v>
      </c>
      <c r="B19" s="777">
        <v>324</v>
      </c>
      <c r="C19" s="737">
        <v>221</v>
      </c>
      <c r="D19" s="736">
        <v>186</v>
      </c>
      <c r="E19" s="726">
        <v>182</v>
      </c>
      <c r="F19" s="726">
        <v>34</v>
      </c>
      <c r="G19" s="726">
        <v>4</v>
      </c>
      <c r="H19" s="733" t="s">
        <v>558</v>
      </c>
      <c r="I19" s="726">
        <v>1</v>
      </c>
      <c r="J19" s="733" t="s">
        <v>558</v>
      </c>
      <c r="K19" s="728" t="s">
        <v>558</v>
      </c>
      <c r="L19" s="338"/>
    </row>
    <row r="20" spans="1:13" ht="14.25" customHeight="1">
      <c r="A20" s="91" t="s">
        <v>27</v>
      </c>
      <c r="B20" s="777">
        <v>88</v>
      </c>
      <c r="C20" s="737">
        <v>72</v>
      </c>
      <c r="D20" s="736">
        <v>65</v>
      </c>
      <c r="E20" s="726">
        <v>60</v>
      </c>
      <c r="F20" s="726">
        <v>7</v>
      </c>
      <c r="G20" s="726">
        <v>5</v>
      </c>
      <c r="H20" s="733" t="s">
        <v>558</v>
      </c>
      <c r="I20" s="733" t="s">
        <v>558</v>
      </c>
      <c r="J20" s="733" t="s">
        <v>558</v>
      </c>
      <c r="K20" s="728" t="s">
        <v>558</v>
      </c>
      <c r="L20" s="338"/>
    </row>
    <row r="21" spans="1:13" ht="14.25" customHeight="1">
      <c r="A21" s="91" t="s">
        <v>28</v>
      </c>
      <c r="B21" s="777">
        <v>78</v>
      </c>
      <c r="C21" s="737">
        <v>63</v>
      </c>
      <c r="D21" s="736">
        <v>56</v>
      </c>
      <c r="E21" s="726">
        <v>58</v>
      </c>
      <c r="F21" s="726">
        <v>5</v>
      </c>
      <c r="G21" s="733" t="s">
        <v>558</v>
      </c>
      <c r="H21" s="733" t="s">
        <v>558</v>
      </c>
      <c r="I21" s="733" t="s">
        <v>558</v>
      </c>
      <c r="J21" s="733" t="s">
        <v>558</v>
      </c>
      <c r="K21" s="728" t="s">
        <v>558</v>
      </c>
      <c r="L21" s="338"/>
    </row>
    <row r="22" spans="1:13" ht="14.25" customHeight="1">
      <c r="A22" s="91" t="s">
        <v>198</v>
      </c>
      <c r="B22" s="777">
        <v>139</v>
      </c>
      <c r="C22" s="737">
        <v>96</v>
      </c>
      <c r="D22" s="736">
        <v>84</v>
      </c>
      <c r="E22" s="726">
        <v>84</v>
      </c>
      <c r="F22" s="726">
        <v>9</v>
      </c>
      <c r="G22" s="726">
        <v>2</v>
      </c>
      <c r="H22" s="726">
        <v>1</v>
      </c>
      <c r="I22" s="733" t="s">
        <v>558</v>
      </c>
      <c r="J22" s="733" t="s">
        <v>558</v>
      </c>
      <c r="K22" s="728" t="s">
        <v>558</v>
      </c>
      <c r="L22" s="338"/>
    </row>
    <row r="23" spans="1:13" ht="14.25" customHeight="1">
      <c r="A23" s="91" t="s">
        <v>199</v>
      </c>
      <c r="B23" s="777">
        <v>113</v>
      </c>
      <c r="C23" s="737">
        <v>78</v>
      </c>
      <c r="D23" s="736">
        <v>64</v>
      </c>
      <c r="E23" s="726">
        <v>64</v>
      </c>
      <c r="F23" s="726">
        <v>10</v>
      </c>
      <c r="G23" s="726">
        <v>4</v>
      </c>
      <c r="H23" s="733" t="s">
        <v>558</v>
      </c>
      <c r="I23" s="733" t="s">
        <v>558</v>
      </c>
      <c r="J23" s="733" t="s">
        <v>558</v>
      </c>
      <c r="K23" s="728" t="s">
        <v>558</v>
      </c>
      <c r="L23" s="338"/>
    </row>
    <row r="24" spans="1:13" ht="7.5" customHeight="1">
      <c r="A24" s="140"/>
      <c r="B24" s="777"/>
      <c r="C24" s="736"/>
      <c r="D24" s="736"/>
      <c r="E24" s="370"/>
      <c r="F24" s="370"/>
      <c r="G24" s="370"/>
      <c r="H24" s="778"/>
      <c r="I24" s="778"/>
      <c r="J24" s="778"/>
      <c r="K24" s="778"/>
      <c r="L24" s="338"/>
    </row>
    <row r="25" spans="1:13" ht="14.25" customHeight="1">
      <c r="A25" s="892" t="s">
        <v>1585</v>
      </c>
    </row>
    <row r="26" spans="1:13" ht="14.25" customHeight="1">
      <c r="A26" s="739" t="s">
        <v>980</v>
      </c>
      <c r="E26" s="337"/>
      <c r="F26" s="337"/>
      <c r="G26" s="337"/>
      <c r="H26" s="337"/>
      <c r="I26" s="337"/>
      <c r="J26" s="337"/>
      <c r="K26" s="337"/>
      <c r="L26" s="337"/>
      <c r="M26" s="337"/>
    </row>
    <row r="28" spans="1:13">
      <c r="B28" s="518"/>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3">
    <mergeCell ref="B4:D4"/>
    <mergeCell ref="E4:K4"/>
    <mergeCell ref="A4:A5"/>
  </mergeCells>
  <phoneticPr fontId="6" type="noConversion"/>
  <hyperlinks>
    <hyperlink ref="M1" location="'Spis tablic_Contents'!A1" display="&lt; POWRÓT"/>
    <hyperlink ref="M2" location="'Spis tablic_Contents'!A1" display="&lt; BACK"/>
  </hyperlinks>
  <pageMargins left="0.78740157480314965" right="0.78740157480314965" top="0.78740157480314965" bottom="0.78740157480314965" header="0.51181102362204722" footer="0.51181102362204722"/>
  <pageSetup paperSize="9" scale="81" orientation="landscape" r:id="rId2"/>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9"/>
  <sheetViews>
    <sheetView showGridLines="0" zoomScaleNormal="100" workbookViewId="0">
      <pane ySplit="5" topLeftCell="A6" activePane="bottomLeft" state="frozen"/>
      <selection activeCell="H35" sqref="H35"/>
      <selection pane="bottomLeft"/>
    </sheetView>
  </sheetViews>
  <sheetFormatPr defaultColWidth="9.109375" defaultRowHeight="11.4"/>
  <cols>
    <col min="1" max="1" width="21.88671875" style="240" customWidth="1"/>
    <col min="2" max="4" width="14.44140625" style="240" customWidth="1"/>
    <col min="5" max="14" width="10.33203125" style="240" customWidth="1"/>
    <col min="15" max="15" width="9.109375" style="240"/>
    <col min="16" max="16" width="10.109375" style="240" customWidth="1"/>
    <col min="17" max="16384" width="9.109375" style="240"/>
  </cols>
  <sheetData>
    <row r="1" spans="1:16" ht="14.25" customHeight="1">
      <c r="A1" s="345" t="s">
        <v>1588</v>
      </c>
      <c r="B1" s="345"/>
      <c r="C1" s="345"/>
      <c r="D1" s="345"/>
      <c r="E1" s="345"/>
      <c r="F1" s="345"/>
      <c r="G1" s="345"/>
      <c r="H1" s="345"/>
      <c r="I1" s="345"/>
      <c r="J1" s="345"/>
      <c r="K1" s="345"/>
      <c r="L1" s="345"/>
      <c r="M1" s="345"/>
      <c r="N1" s="345"/>
      <c r="P1" s="239" t="s">
        <v>503</v>
      </c>
    </row>
    <row r="2" spans="1:16" s="83" customFormat="1" ht="14.25" customHeight="1">
      <c r="A2" s="515" t="s">
        <v>1589</v>
      </c>
      <c r="B2" s="786"/>
      <c r="C2" s="786"/>
      <c r="D2" s="786"/>
      <c r="E2" s="786"/>
      <c r="F2" s="786"/>
      <c r="G2" s="786"/>
      <c r="H2" s="786"/>
      <c r="I2" s="786"/>
      <c r="J2" s="786"/>
      <c r="K2" s="786"/>
      <c r="L2" s="786"/>
      <c r="M2" s="786"/>
      <c r="N2" s="786"/>
      <c r="P2" s="87" t="s">
        <v>504</v>
      </c>
    </row>
    <row r="3" spans="1:16" ht="5.0999999999999996" customHeight="1">
      <c r="A3" s="346"/>
      <c r="B3" s="346"/>
      <c r="C3" s="346"/>
      <c r="D3" s="346"/>
      <c r="E3" s="346"/>
      <c r="F3" s="346"/>
      <c r="G3" s="346"/>
      <c r="H3" s="346"/>
      <c r="I3" s="346"/>
      <c r="J3" s="346"/>
      <c r="K3" s="346"/>
      <c r="L3" s="346"/>
      <c r="M3" s="346"/>
      <c r="N3" s="346"/>
      <c r="P3" s="10"/>
    </row>
    <row r="4" spans="1:16" ht="48.75" customHeight="1">
      <c r="A4" s="985" t="s">
        <v>995</v>
      </c>
      <c r="B4" s="982" t="s">
        <v>1590</v>
      </c>
      <c r="C4" s="983"/>
      <c r="D4" s="984"/>
      <c r="E4" s="982" t="s">
        <v>1431</v>
      </c>
      <c r="F4" s="983"/>
      <c r="G4" s="983"/>
      <c r="H4" s="983"/>
      <c r="I4" s="983"/>
      <c r="J4" s="983"/>
      <c r="K4" s="983"/>
      <c r="L4" s="983"/>
      <c r="M4" s="983"/>
      <c r="N4" s="983"/>
    </row>
    <row r="5" spans="1:16" ht="115.5" customHeight="1">
      <c r="A5" s="986"/>
      <c r="B5" s="347" t="s">
        <v>991</v>
      </c>
      <c r="C5" s="347" t="s">
        <v>999</v>
      </c>
      <c r="D5" s="347" t="s">
        <v>1018</v>
      </c>
      <c r="E5" s="348" t="s">
        <v>978</v>
      </c>
      <c r="F5" s="757" t="s">
        <v>201</v>
      </c>
      <c r="G5" s="757" t="s">
        <v>200</v>
      </c>
      <c r="H5" s="757" t="s">
        <v>1004</v>
      </c>
      <c r="I5" s="757" t="s">
        <v>1005</v>
      </c>
      <c r="J5" s="757" t="s">
        <v>1006</v>
      </c>
      <c r="K5" s="757" t="s">
        <v>1007</v>
      </c>
      <c r="L5" s="757" t="s">
        <v>1008</v>
      </c>
      <c r="M5" s="757" t="s">
        <v>1009</v>
      </c>
      <c r="N5" s="348" t="s">
        <v>1010</v>
      </c>
    </row>
    <row r="6" spans="1:16" ht="14.25" customHeight="1">
      <c r="A6" s="1012" t="s">
        <v>1001</v>
      </c>
      <c r="B6" s="1012"/>
      <c r="C6" s="1012"/>
      <c r="D6" s="1012"/>
      <c r="E6" s="1012"/>
      <c r="F6" s="1012"/>
      <c r="G6" s="1012"/>
      <c r="H6" s="1012"/>
      <c r="I6" s="1012"/>
      <c r="J6" s="1012"/>
      <c r="K6" s="1012"/>
      <c r="L6" s="1012"/>
      <c r="M6" s="1012"/>
      <c r="N6" s="1012"/>
    </row>
    <row r="7" spans="1:16" ht="14.25" customHeight="1">
      <c r="A7" s="1011" t="s">
        <v>1000</v>
      </c>
      <c r="B7" s="1011"/>
      <c r="C7" s="1011"/>
      <c r="D7" s="1011"/>
      <c r="E7" s="1011"/>
      <c r="F7" s="1011"/>
      <c r="G7" s="1011"/>
      <c r="H7" s="1011"/>
      <c r="I7" s="1011"/>
      <c r="J7" s="1011"/>
      <c r="K7" s="1011"/>
      <c r="L7" s="1011"/>
      <c r="M7" s="1011"/>
      <c r="N7" s="1011"/>
    </row>
    <row r="8" spans="1:16" s="351" customFormat="1" ht="14.25" customHeight="1">
      <c r="A8" s="349" t="s">
        <v>215</v>
      </c>
      <c r="B8" s="667">
        <v>1878</v>
      </c>
      <c r="C8" s="780">
        <v>1778</v>
      </c>
      <c r="D8" s="780">
        <v>285</v>
      </c>
      <c r="E8" s="894">
        <v>682</v>
      </c>
      <c r="F8" s="894">
        <v>512</v>
      </c>
      <c r="G8" s="894">
        <v>401</v>
      </c>
      <c r="H8" s="894">
        <v>65</v>
      </c>
      <c r="I8" s="894">
        <v>36</v>
      </c>
      <c r="J8" s="894">
        <v>33</v>
      </c>
      <c r="K8" s="894">
        <v>24</v>
      </c>
      <c r="L8" s="894">
        <v>12</v>
      </c>
      <c r="M8" s="894">
        <v>10</v>
      </c>
      <c r="N8" s="895">
        <v>3</v>
      </c>
    </row>
    <row r="9" spans="1:16" ht="14.25" customHeight="1">
      <c r="A9" s="352" t="s">
        <v>572</v>
      </c>
      <c r="B9" s="640"/>
      <c r="C9" s="640"/>
      <c r="D9" s="780"/>
      <c r="E9" s="640"/>
      <c r="F9" s="640"/>
      <c r="G9" s="640"/>
      <c r="H9" s="640"/>
      <c r="I9" s="640"/>
      <c r="J9" s="640"/>
      <c r="K9" s="640"/>
      <c r="L9" s="640"/>
      <c r="M9" s="640"/>
      <c r="N9" s="642"/>
    </row>
    <row r="10" spans="1:16" ht="14.25" customHeight="1">
      <c r="A10" s="350" t="s">
        <v>177</v>
      </c>
      <c r="B10" s="783">
        <v>133</v>
      </c>
      <c r="C10" s="729">
        <v>124</v>
      </c>
      <c r="D10" s="783">
        <v>25</v>
      </c>
      <c r="E10" s="781">
        <v>51</v>
      </c>
      <c r="F10" s="781">
        <v>33</v>
      </c>
      <c r="G10" s="781">
        <v>28</v>
      </c>
      <c r="H10" s="781">
        <v>7</v>
      </c>
      <c r="I10" s="781">
        <v>3</v>
      </c>
      <c r="J10" s="781">
        <v>1</v>
      </c>
      <c r="K10" s="781">
        <v>1</v>
      </c>
      <c r="L10" s="733" t="s">
        <v>558</v>
      </c>
      <c r="M10" s="733" t="s">
        <v>558</v>
      </c>
      <c r="N10" s="728" t="s">
        <v>558</v>
      </c>
    </row>
    <row r="11" spans="1:16" ht="14.25" customHeight="1">
      <c r="A11" s="350" t="s">
        <v>178</v>
      </c>
      <c r="B11" s="783">
        <v>106</v>
      </c>
      <c r="C11" s="783">
        <v>103</v>
      </c>
      <c r="D11" s="729">
        <v>20</v>
      </c>
      <c r="E11" s="781">
        <v>32</v>
      </c>
      <c r="F11" s="781">
        <v>36</v>
      </c>
      <c r="G11" s="781">
        <v>24</v>
      </c>
      <c r="H11" s="781">
        <v>4</v>
      </c>
      <c r="I11" s="781">
        <v>1</v>
      </c>
      <c r="J11" s="781">
        <v>3</v>
      </c>
      <c r="K11" s="729">
        <v>3</v>
      </c>
      <c r="L11" s="733" t="s">
        <v>558</v>
      </c>
      <c r="M11" s="733" t="s">
        <v>558</v>
      </c>
      <c r="N11" s="728" t="s">
        <v>558</v>
      </c>
    </row>
    <row r="12" spans="1:16" ht="14.25" customHeight="1">
      <c r="A12" s="350" t="s">
        <v>179</v>
      </c>
      <c r="B12" s="783">
        <v>97</v>
      </c>
      <c r="C12" s="729">
        <v>92</v>
      </c>
      <c r="D12" s="729">
        <v>8</v>
      </c>
      <c r="E12" s="781">
        <v>34</v>
      </c>
      <c r="F12" s="781">
        <v>33</v>
      </c>
      <c r="G12" s="781">
        <v>19</v>
      </c>
      <c r="H12" s="781">
        <v>4</v>
      </c>
      <c r="I12" s="733" t="s">
        <v>558</v>
      </c>
      <c r="J12" s="781">
        <v>1</v>
      </c>
      <c r="K12" s="781">
        <v>1</v>
      </c>
      <c r="L12" s="733" t="s">
        <v>558</v>
      </c>
      <c r="M12" s="733" t="s">
        <v>558</v>
      </c>
      <c r="N12" s="728" t="s">
        <v>558</v>
      </c>
    </row>
    <row r="13" spans="1:16" ht="14.25" customHeight="1">
      <c r="A13" s="350" t="s">
        <v>180</v>
      </c>
      <c r="B13" s="777">
        <v>70</v>
      </c>
      <c r="C13" s="726">
        <v>63</v>
      </c>
      <c r="D13" s="726">
        <v>5</v>
      </c>
      <c r="E13" s="782">
        <v>26</v>
      </c>
      <c r="F13" s="781">
        <v>19</v>
      </c>
      <c r="G13" s="784">
        <v>12</v>
      </c>
      <c r="H13" s="781">
        <v>4</v>
      </c>
      <c r="I13" s="726">
        <v>2</v>
      </c>
      <c r="J13" s="733" t="s">
        <v>558</v>
      </c>
      <c r="K13" s="733" t="s">
        <v>558</v>
      </c>
      <c r="L13" s="733" t="s">
        <v>558</v>
      </c>
      <c r="M13" s="733" t="s">
        <v>558</v>
      </c>
      <c r="N13" s="728" t="s">
        <v>558</v>
      </c>
    </row>
    <row r="14" spans="1:16" ht="14.25" customHeight="1">
      <c r="A14" s="350" t="s">
        <v>181</v>
      </c>
      <c r="B14" s="777">
        <v>117</v>
      </c>
      <c r="C14" s="726">
        <v>114</v>
      </c>
      <c r="D14" s="726">
        <v>18</v>
      </c>
      <c r="E14" s="782">
        <v>49</v>
      </c>
      <c r="F14" s="781">
        <v>36</v>
      </c>
      <c r="G14" s="784">
        <v>21</v>
      </c>
      <c r="H14" s="781">
        <v>2</v>
      </c>
      <c r="I14" s="784">
        <v>4</v>
      </c>
      <c r="J14" s="726" t="s">
        <v>608</v>
      </c>
      <c r="K14" s="726">
        <v>1</v>
      </c>
      <c r="L14" s="733" t="s">
        <v>558</v>
      </c>
      <c r="M14" s="733" t="s">
        <v>558</v>
      </c>
      <c r="N14" s="726">
        <v>1</v>
      </c>
    </row>
    <row r="15" spans="1:16" ht="14.25" customHeight="1">
      <c r="A15" s="350" t="s">
        <v>182</v>
      </c>
      <c r="B15" s="777">
        <v>144</v>
      </c>
      <c r="C15" s="726">
        <v>136</v>
      </c>
      <c r="D15" s="726">
        <v>27</v>
      </c>
      <c r="E15" s="782">
        <v>72</v>
      </c>
      <c r="F15" s="781">
        <v>32</v>
      </c>
      <c r="G15" s="784">
        <v>19</v>
      </c>
      <c r="H15" s="781">
        <v>1</v>
      </c>
      <c r="I15" s="784">
        <v>3</v>
      </c>
      <c r="J15" s="781">
        <v>6</v>
      </c>
      <c r="K15" s="726">
        <v>2</v>
      </c>
      <c r="L15" s="726" t="s">
        <v>608</v>
      </c>
      <c r="M15" s="726">
        <v>1</v>
      </c>
      <c r="N15" s="728" t="s">
        <v>558</v>
      </c>
    </row>
    <row r="16" spans="1:16" ht="14.25" customHeight="1">
      <c r="A16" s="350" t="s">
        <v>183</v>
      </c>
      <c r="B16" s="777">
        <v>136</v>
      </c>
      <c r="C16" s="726">
        <v>131</v>
      </c>
      <c r="D16" s="726">
        <v>25</v>
      </c>
      <c r="E16" s="782">
        <v>47</v>
      </c>
      <c r="F16" s="781">
        <v>35</v>
      </c>
      <c r="G16" s="784">
        <v>37</v>
      </c>
      <c r="H16" s="781">
        <v>3</v>
      </c>
      <c r="I16" s="784">
        <v>2</v>
      </c>
      <c r="J16" s="781">
        <v>4</v>
      </c>
      <c r="K16" s="784">
        <v>1</v>
      </c>
      <c r="L16" s="781">
        <v>1</v>
      </c>
      <c r="M16" s="784">
        <v>1</v>
      </c>
      <c r="N16" s="728" t="s">
        <v>558</v>
      </c>
    </row>
    <row r="17" spans="1:14" ht="14.25" customHeight="1">
      <c r="A17" s="350" t="s">
        <v>184</v>
      </c>
      <c r="B17" s="777">
        <v>79</v>
      </c>
      <c r="C17" s="726">
        <v>73</v>
      </c>
      <c r="D17" s="726">
        <v>7</v>
      </c>
      <c r="E17" s="782">
        <v>33</v>
      </c>
      <c r="F17" s="781">
        <v>18</v>
      </c>
      <c r="G17" s="784">
        <v>13</v>
      </c>
      <c r="H17" s="781">
        <v>3</v>
      </c>
      <c r="I17" s="784">
        <v>1</v>
      </c>
      <c r="J17" s="781">
        <v>2</v>
      </c>
      <c r="K17" s="784">
        <v>2</v>
      </c>
      <c r="L17" s="781">
        <v>1</v>
      </c>
      <c r="M17" s="733" t="s">
        <v>558</v>
      </c>
      <c r="N17" s="728" t="s">
        <v>558</v>
      </c>
    </row>
    <row r="18" spans="1:14" ht="14.25" customHeight="1">
      <c r="A18" s="350" t="s">
        <v>185</v>
      </c>
      <c r="B18" s="777">
        <v>92</v>
      </c>
      <c r="C18" s="726">
        <v>88</v>
      </c>
      <c r="D18" s="726">
        <v>24</v>
      </c>
      <c r="E18" s="782">
        <v>36</v>
      </c>
      <c r="F18" s="781">
        <v>23</v>
      </c>
      <c r="G18" s="784">
        <v>21</v>
      </c>
      <c r="H18" s="781">
        <v>6</v>
      </c>
      <c r="I18" s="733" t="s">
        <v>558</v>
      </c>
      <c r="J18" s="781">
        <v>2</v>
      </c>
      <c r="K18" s="733" t="s">
        <v>558</v>
      </c>
      <c r="L18" s="733" t="s">
        <v>558</v>
      </c>
      <c r="M18" s="733" t="s">
        <v>558</v>
      </c>
      <c r="N18" s="728" t="s">
        <v>558</v>
      </c>
    </row>
    <row r="19" spans="1:14" ht="14.25" customHeight="1">
      <c r="A19" s="350" t="s">
        <v>186</v>
      </c>
      <c r="B19" s="777">
        <v>72</v>
      </c>
      <c r="C19" s="726">
        <v>72</v>
      </c>
      <c r="D19" s="726">
        <v>9</v>
      </c>
      <c r="E19" s="782">
        <v>30</v>
      </c>
      <c r="F19" s="781">
        <v>24</v>
      </c>
      <c r="G19" s="784">
        <v>13</v>
      </c>
      <c r="H19" s="781">
        <v>5</v>
      </c>
      <c r="I19" s="733" t="s">
        <v>558</v>
      </c>
      <c r="J19" s="733" t="s">
        <v>558</v>
      </c>
      <c r="K19" s="733" t="s">
        <v>558</v>
      </c>
      <c r="L19" s="733" t="s">
        <v>558</v>
      </c>
      <c r="M19" s="733" t="s">
        <v>558</v>
      </c>
      <c r="N19" s="728" t="s">
        <v>558</v>
      </c>
    </row>
    <row r="20" spans="1:14" ht="14.25" customHeight="1">
      <c r="A20" s="350" t="s">
        <v>187</v>
      </c>
      <c r="B20" s="777">
        <v>90</v>
      </c>
      <c r="C20" s="726">
        <v>81</v>
      </c>
      <c r="D20" s="726">
        <v>14</v>
      </c>
      <c r="E20" s="782">
        <v>23</v>
      </c>
      <c r="F20" s="781">
        <v>26</v>
      </c>
      <c r="G20" s="784">
        <v>26</v>
      </c>
      <c r="H20" s="781">
        <v>2</v>
      </c>
      <c r="I20" s="726">
        <v>2</v>
      </c>
      <c r="J20" s="726">
        <v>2</v>
      </c>
      <c r="K20" s="733" t="s">
        <v>558</v>
      </c>
      <c r="L20" s="733" t="s">
        <v>558</v>
      </c>
      <c r="M20" s="733" t="s">
        <v>558</v>
      </c>
      <c r="N20" s="728" t="s">
        <v>558</v>
      </c>
    </row>
    <row r="21" spans="1:14" ht="14.25" customHeight="1">
      <c r="A21" s="350" t="s">
        <v>188</v>
      </c>
      <c r="B21" s="777">
        <v>324</v>
      </c>
      <c r="C21" s="726">
        <v>296</v>
      </c>
      <c r="D21" s="726">
        <v>54</v>
      </c>
      <c r="E21" s="782">
        <v>100</v>
      </c>
      <c r="F21" s="781">
        <v>66</v>
      </c>
      <c r="G21" s="784">
        <v>71</v>
      </c>
      <c r="H21" s="781">
        <v>17</v>
      </c>
      <c r="I21" s="784">
        <v>10</v>
      </c>
      <c r="J21" s="781">
        <v>6</v>
      </c>
      <c r="K21" s="726">
        <v>9</v>
      </c>
      <c r="L21" s="726">
        <v>7</v>
      </c>
      <c r="M21" s="726">
        <v>8</v>
      </c>
      <c r="N21" s="726">
        <v>2</v>
      </c>
    </row>
    <row r="22" spans="1:14" ht="14.25" customHeight="1">
      <c r="A22" s="350" t="s">
        <v>189</v>
      </c>
      <c r="B22" s="777">
        <v>88</v>
      </c>
      <c r="C22" s="726">
        <v>87</v>
      </c>
      <c r="D22" s="726">
        <v>7</v>
      </c>
      <c r="E22" s="782">
        <v>28</v>
      </c>
      <c r="F22" s="781">
        <v>32</v>
      </c>
      <c r="G22" s="784">
        <v>19</v>
      </c>
      <c r="H22" s="733" t="s">
        <v>558</v>
      </c>
      <c r="I22" s="784">
        <v>2</v>
      </c>
      <c r="J22" s="733" t="s">
        <v>558</v>
      </c>
      <c r="K22" s="784">
        <v>3</v>
      </c>
      <c r="L22" s="781">
        <v>3</v>
      </c>
      <c r="M22" s="784" t="s">
        <v>608</v>
      </c>
      <c r="N22" s="728" t="s">
        <v>558</v>
      </c>
    </row>
    <row r="23" spans="1:14" ht="14.25" customHeight="1">
      <c r="A23" s="350" t="s">
        <v>190</v>
      </c>
      <c r="B23" s="777">
        <v>78</v>
      </c>
      <c r="C23" s="726">
        <v>77</v>
      </c>
      <c r="D23" s="726">
        <v>8</v>
      </c>
      <c r="E23" s="782">
        <v>19</v>
      </c>
      <c r="F23" s="781">
        <v>33</v>
      </c>
      <c r="G23" s="784">
        <v>21</v>
      </c>
      <c r="H23" s="781">
        <v>1</v>
      </c>
      <c r="I23" s="784">
        <v>3</v>
      </c>
      <c r="J23" s="733" t="s">
        <v>558</v>
      </c>
      <c r="K23" s="733" t="s">
        <v>558</v>
      </c>
      <c r="L23" s="733" t="s">
        <v>558</v>
      </c>
      <c r="M23" s="733" t="s">
        <v>558</v>
      </c>
      <c r="N23" s="728" t="s">
        <v>558</v>
      </c>
    </row>
    <row r="24" spans="1:14" ht="14.25" customHeight="1">
      <c r="A24" s="350" t="s">
        <v>191</v>
      </c>
      <c r="B24" s="777">
        <v>139</v>
      </c>
      <c r="C24" s="726">
        <v>133</v>
      </c>
      <c r="D24" s="726">
        <v>23</v>
      </c>
      <c r="E24" s="782">
        <v>54</v>
      </c>
      <c r="F24" s="781">
        <v>37</v>
      </c>
      <c r="G24" s="784">
        <v>33</v>
      </c>
      <c r="H24" s="781">
        <v>4</v>
      </c>
      <c r="I24" s="784">
        <v>1</v>
      </c>
      <c r="J24" s="726">
        <v>3</v>
      </c>
      <c r="K24" s="726">
        <v>1</v>
      </c>
      <c r="L24" s="733" t="s">
        <v>558</v>
      </c>
      <c r="M24" s="733" t="s">
        <v>558</v>
      </c>
      <c r="N24" s="728" t="s">
        <v>558</v>
      </c>
    </row>
    <row r="25" spans="1:14" ht="14.25" customHeight="1">
      <c r="A25" s="350" t="s">
        <v>192</v>
      </c>
      <c r="B25" s="777">
        <v>113</v>
      </c>
      <c r="C25" s="726">
        <v>108</v>
      </c>
      <c r="D25" s="726">
        <v>11</v>
      </c>
      <c r="E25" s="782">
        <v>48</v>
      </c>
      <c r="F25" s="781">
        <v>29</v>
      </c>
      <c r="G25" s="784">
        <v>24</v>
      </c>
      <c r="H25" s="781">
        <v>2</v>
      </c>
      <c r="I25" s="784">
        <v>2</v>
      </c>
      <c r="J25" s="781">
        <v>3</v>
      </c>
      <c r="K25" s="733" t="s">
        <v>558</v>
      </c>
      <c r="L25" s="733" t="s">
        <v>558</v>
      </c>
      <c r="M25" s="733" t="s">
        <v>558</v>
      </c>
      <c r="N25" s="728" t="s">
        <v>558</v>
      </c>
    </row>
    <row r="26" spans="1:14" ht="8.25" customHeight="1">
      <c r="A26" s="730"/>
      <c r="B26" s="777"/>
      <c r="C26" s="370"/>
      <c r="D26" s="370"/>
      <c r="E26" s="784"/>
      <c r="F26" s="784"/>
      <c r="G26" s="784"/>
      <c r="H26" s="784"/>
      <c r="I26" s="784"/>
      <c r="J26" s="784"/>
      <c r="K26" s="778"/>
      <c r="L26" s="778"/>
      <c r="M26" s="778"/>
      <c r="N26" s="778"/>
    </row>
    <row r="27" spans="1:14" ht="14.25" customHeight="1">
      <c r="A27" s="1013" t="s">
        <v>1003</v>
      </c>
      <c r="B27" s="1013"/>
      <c r="C27" s="1013"/>
      <c r="D27" s="1013"/>
      <c r="E27" s="1013"/>
      <c r="F27" s="1013"/>
      <c r="G27" s="1013"/>
      <c r="H27" s="1013"/>
      <c r="I27" s="1013"/>
      <c r="J27" s="1013"/>
      <c r="K27" s="1013"/>
      <c r="L27" s="1013"/>
      <c r="M27" s="1013"/>
      <c r="N27" s="1013"/>
    </row>
    <row r="28" spans="1:14" ht="14.25" customHeight="1">
      <c r="A28" s="1011" t="s">
        <v>1002</v>
      </c>
      <c r="B28" s="1011"/>
      <c r="C28" s="1011"/>
      <c r="D28" s="1011"/>
      <c r="E28" s="1011"/>
      <c r="F28" s="1011"/>
      <c r="G28" s="1011"/>
      <c r="H28" s="1011"/>
      <c r="I28" s="1011"/>
      <c r="J28" s="1011"/>
      <c r="K28" s="1011"/>
      <c r="L28" s="1011"/>
      <c r="M28" s="1011"/>
      <c r="N28" s="1011"/>
    </row>
    <row r="29" spans="1:14" s="351" customFormat="1" ht="14.25" customHeight="1">
      <c r="A29" s="349" t="s">
        <v>215</v>
      </c>
      <c r="B29" s="667">
        <v>1878</v>
      </c>
      <c r="C29" s="780">
        <v>1865</v>
      </c>
      <c r="D29" s="780">
        <v>285</v>
      </c>
      <c r="E29" s="780">
        <v>159</v>
      </c>
      <c r="F29" s="780">
        <v>99</v>
      </c>
      <c r="G29" s="780">
        <v>189</v>
      </c>
      <c r="H29" s="780">
        <v>112</v>
      </c>
      <c r="I29" s="780">
        <v>132</v>
      </c>
      <c r="J29" s="780">
        <v>256</v>
      </c>
      <c r="K29" s="780">
        <v>238</v>
      </c>
      <c r="L29" s="780">
        <v>212</v>
      </c>
      <c r="M29" s="780">
        <v>236</v>
      </c>
      <c r="N29" s="774">
        <v>232</v>
      </c>
    </row>
    <row r="30" spans="1:14" ht="14.25" customHeight="1">
      <c r="A30" s="352" t="s">
        <v>572</v>
      </c>
      <c r="B30" s="640"/>
      <c r="C30" s="640"/>
      <c r="D30" s="780"/>
      <c r="E30" s="640"/>
      <c r="F30" s="640"/>
      <c r="G30" s="640"/>
      <c r="H30" s="640"/>
      <c r="I30" s="640"/>
      <c r="J30" s="640"/>
      <c r="K30" s="640"/>
      <c r="L30" s="640"/>
      <c r="M30" s="640"/>
      <c r="N30" s="642"/>
    </row>
    <row r="31" spans="1:14" ht="14.25" customHeight="1">
      <c r="A31" s="350" t="s">
        <v>177</v>
      </c>
      <c r="B31" s="783">
        <v>133</v>
      </c>
      <c r="C31" s="781">
        <v>133</v>
      </c>
      <c r="D31" s="783">
        <v>25</v>
      </c>
      <c r="E31" s="248">
        <v>8</v>
      </c>
      <c r="F31" s="248">
        <v>13</v>
      </c>
      <c r="G31" s="248">
        <v>11</v>
      </c>
      <c r="H31" s="248">
        <v>9</v>
      </c>
      <c r="I31" s="248">
        <v>10</v>
      </c>
      <c r="J31" s="248">
        <v>15</v>
      </c>
      <c r="K31" s="248">
        <v>18</v>
      </c>
      <c r="L31" s="248">
        <v>16</v>
      </c>
      <c r="M31" s="248">
        <v>19</v>
      </c>
      <c r="N31" s="785">
        <v>14</v>
      </c>
    </row>
    <row r="32" spans="1:14" ht="14.25" customHeight="1">
      <c r="A32" s="350" t="s">
        <v>178</v>
      </c>
      <c r="B32" s="783">
        <v>106</v>
      </c>
      <c r="C32" s="729">
        <v>105</v>
      </c>
      <c r="D32" s="729">
        <v>20</v>
      </c>
      <c r="E32" s="729">
        <v>10</v>
      </c>
      <c r="F32" s="729">
        <v>6</v>
      </c>
      <c r="G32" s="729">
        <v>10</v>
      </c>
      <c r="H32" s="729">
        <v>8</v>
      </c>
      <c r="I32" s="729">
        <v>4</v>
      </c>
      <c r="J32" s="729">
        <v>13</v>
      </c>
      <c r="K32" s="729">
        <v>14</v>
      </c>
      <c r="L32" s="729">
        <v>10</v>
      </c>
      <c r="M32" s="729">
        <v>14</v>
      </c>
      <c r="N32" s="726">
        <v>16</v>
      </c>
    </row>
    <row r="33" spans="1:14" ht="14.25" customHeight="1">
      <c r="A33" s="350" t="s">
        <v>179</v>
      </c>
      <c r="B33" s="783">
        <v>97</v>
      </c>
      <c r="C33" s="729">
        <v>96</v>
      </c>
      <c r="D33" s="729">
        <v>8</v>
      </c>
      <c r="E33" s="729">
        <v>8</v>
      </c>
      <c r="F33" s="729">
        <v>8</v>
      </c>
      <c r="G33" s="729">
        <v>14</v>
      </c>
      <c r="H33" s="729">
        <v>3</v>
      </c>
      <c r="I33" s="729">
        <v>11</v>
      </c>
      <c r="J33" s="729">
        <v>9</v>
      </c>
      <c r="K33" s="729">
        <v>14</v>
      </c>
      <c r="L33" s="729">
        <v>12</v>
      </c>
      <c r="M33" s="729">
        <v>7</v>
      </c>
      <c r="N33" s="726">
        <v>10</v>
      </c>
    </row>
    <row r="34" spans="1:14" ht="14.25" customHeight="1">
      <c r="A34" s="350" t="s">
        <v>180</v>
      </c>
      <c r="B34" s="777">
        <v>70</v>
      </c>
      <c r="C34" s="726">
        <v>69</v>
      </c>
      <c r="D34" s="726">
        <v>5</v>
      </c>
      <c r="E34" s="726">
        <v>3</v>
      </c>
      <c r="F34" s="726">
        <v>5</v>
      </c>
      <c r="G34" s="726">
        <v>9</v>
      </c>
      <c r="H34" s="726">
        <v>7</v>
      </c>
      <c r="I34" s="726">
        <v>5</v>
      </c>
      <c r="J34" s="726">
        <v>11</v>
      </c>
      <c r="K34" s="726">
        <v>10</v>
      </c>
      <c r="L34" s="726">
        <v>5</v>
      </c>
      <c r="M34" s="726">
        <v>5</v>
      </c>
      <c r="N34" s="726">
        <v>9</v>
      </c>
    </row>
    <row r="35" spans="1:14" ht="14.25" customHeight="1">
      <c r="A35" s="350" t="s">
        <v>181</v>
      </c>
      <c r="B35" s="777">
        <v>117</v>
      </c>
      <c r="C35" s="726">
        <v>116</v>
      </c>
      <c r="D35" s="726">
        <v>18</v>
      </c>
      <c r="E35" s="726">
        <v>11</v>
      </c>
      <c r="F35" s="726">
        <v>3</v>
      </c>
      <c r="G35" s="726">
        <v>10</v>
      </c>
      <c r="H35" s="726">
        <v>6</v>
      </c>
      <c r="I35" s="726">
        <v>3</v>
      </c>
      <c r="J35" s="726">
        <v>22</v>
      </c>
      <c r="K35" s="726">
        <v>19</v>
      </c>
      <c r="L35" s="726">
        <v>15</v>
      </c>
      <c r="M35" s="726">
        <v>15</v>
      </c>
      <c r="N35" s="726">
        <v>12</v>
      </c>
    </row>
    <row r="36" spans="1:14" ht="14.25" customHeight="1">
      <c r="A36" s="350" t="s">
        <v>182</v>
      </c>
      <c r="B36" s="777">
        <v>144</v>
      </c>
      <c r="C36" s="726">
        <v>143</v>
      </c>
      <c r="D36" s="726">
        <v>27</v>
      </c>
      <c r="E36" s="726">
        <v>23</v>
      </c>
      <c r="F36" s="726">
        <v>11</v>
      </c>
      <c r="G36" s="726">
        <v>13</v>
      </c>
      <c r="H36" s="726">
        <v>7</v>
      </c>
      <c r="I36" s="726">
        <v>12</v>
      </c>
      <c r="J36" s="726">
        <v>18</v>
      </c>
      <c r="K36" s="726">
        <v>16</v>
      </c>
      <c r="L36" s="726">
        <v>22</v>
      </c>
      <c r="M36" s="726">
        <v>8</v>
      </c>
      <c r="N36" s="726">
        <v>13</v>
      </c>
    </row>
    <row r="37" spans="1:14" ht="14.25" customHeight="1">
      <c r="A37" s="350" t="s">
        <v>183</v>
      </c>
      <c r="B37" s="777">
        <v>136</v>
      </c>
      <c r="C37" s="726">
        <v>136</v>
      </c>
      <c r="D37" s="726">
        <v>25</v>
      </c>
      <c r="E37" s="726">
        <v>12</v>
      </c>
      <c r="F37" s="726">
        <v>5</v>
      </c>
      <c r="G37" s="726">
        <v>8</v>
      </c>
      <c r="H37" s="726">
        <v>7</v>
      </c>
      <c r="I37" s="726">
        <v>15</v>
      </c>
      <c r="J37" s="726">
        <v>19</v>
      </c>
      <c r="K37" s="726">
        <v>16</v>
      </c>
      <c r="L37" s="726">
        <v>15</v>
      </c>
      <c r="M37" s="726">
        <v>23</v>
      </c>
      <c r="N37" s="726">
        <v>16</v>
      </c>
    </row>
    <row r="38" spans="1:14" ht="14.25" customHeight="1">
      <c r="A38" s="350" t="s">
        <v>184</v>
      </c>
      <c r="B38" s="777">
        <v>79</v>
      </c>
      <c r="C38" s="726">
        <v>79</v>
      </c>
      <c r="D38" s="726">
        <v>7</v>
      </c>
      <c r="E38" s="726">
        <v>1</v>
      </c>
      <c r="F38" s="726">
        <v>4</v>
      </c>
      <c r="G38" s="726">
        <v>11</v>
      </c>
      <c r="H38" s="726">
        <v>8</v>
      </c>
      <c r="I38" s="726">
        <v>3</v>
      </c>
      <c r="J38" s="726">
        <v>14</v>
      </c>
      <c r="K38" s="726">
        <v>8</v>
      </c>
      <c r="L38" s="726">
        <v>8</v>
      </c>
      <c r="M38" s="726">
        <v>7</v>
      </c>
      <c r="N38" s="726">
        <v>15</v>
      </c>
    </row>
    <row r="39" spans="1:14" ht="14.25" customHeight="1">
      <c r="A39" s="350" t="s">
        <v>185</v>
      </c>
      <c r="B39" s="777">
        <v>92</v>
      </c>
      <c r="C39" s="726">
        <v>92</v>
      </c>
      <c r="D39" s="726">
        <v>24</v>
      </c>
      <c r="E39" s="726">
        <v>6</v>
      </c>
      <c r="F39" s="726">
        <v>7</v>
      </c>
      <c r="G39" s="726">
        <v>11</v>
      </c>
      <c r="H39" s="726">
        <v>7</v>
      </c>
      <c r="I39" s="726">
        <v>6</v>
      </c>
      <c r="J39" s="726">
        <v>7</v>
      </c>
      <c r="K39" s="726">
        <v>14</v>
      </c>
      <c r="L39" s="726">
        <v>5</v>
      </c>
      <c r="M39" s="726">
        <v>19</v>
      </c>
      <c r="N39" s="726">
        <v>10</v>
      </c>
    </row>
    <row r="40" spans="1:14" ht="14.25" customHeight="1">
      <c r="A40" s="350" t="s">
        <v>186</v>
      </c>
      <c r="B40" s="777">
        <v>72</v>
      </c>
      <c r="C40" s="726">
        <v>72</v>
      </c>
      <c r="D40" s="726">
        <v>9</v>
      </c>
      <c r="E40" s="726">
        <v>7</v>
      </c>
      <c r="F40" s="726" t="s">
        <v>558</v>
      </c>
      <c r="G40" s="726">
        <v>9</v>
      </c>
      <c r="H40" s="726">
        <v>1</v>
      </c>
      <c r="I40" s="726">
        <v>6</v>
      </c>
      <c r="J40" s="726">
        <v>10</v>
      </c>
      <c r="K40" s="726">
        <v>12</v>
      </c>
      <c r="L40" s="726">
        <v>13</v>
      </c>
      <c r="M40" s="726">
        <v>5</v>
      </c>
      <c r="N40" s="726">
        <v>9</v>
      </c>
    </row>
    <row r="41" spans="1:14" ht="14.25" customHeight="1">
      <c r="A41" s="350" t="s">
        <v>187</v>
      </c>
      <c r="B41" s="777">
        <v>90</v>
      </c>
      <c r="C41" s="726">
        <v>89</v>
      </c>
      <c r="D41" s="726">
        <v>14</v>
      </c>
      <c r="E41" s="726">
        <v>6</v>
      </c>
      <c r="F41" s="726">
        <v>9</v>
      </c>
      <c r="G41" s="726">
        <v>11</v>
      </c>
      <c r="H41" s="726">
        <v>4</v>
      </c>
      <c r="I41" s="726">
        <v>6</v>
      </c>
      <c r="J41" s="726">
        <v>12</v>
      </c>
      <c r="K41" s="726">
        <v>10</v>
      </c>
      <c r="L41" s="726">
        <v>8</v>
      </c>
      <c r="M41" s="726">
        <v>13</v>
      </c>
      <c r="N41" s="726">
        <v>10</v>
      </c>
    </row>
    <row r="42" spans="1:14" ht="14.25" customHeight="1">
      <c r="A42" s="350" t="s">
        <v>188</v>
      </c>
      <c r="B42" s="777">
        <v>324</v>
      </c>
      <c r="C42" s="726">
        <v>321</v>
      </c>
      <c r="D42" s="726">
        <v>54</v>
      </c>
      <c r="E42" s="726">
        <v>28</v>
      </c>
      <c r="F42" s="726">
        <v>12</v>
      </c>
      <c r="G42" s="726">
        <v>42</v>
      </c>
      <c r="H42" s="726">
        <v>19</v>
      </c>
      <c r="I42" s="726">
        <v>20</v>
      </c>
      <c r="J42" s="726">
        <v>40</v>
      </c>
      <c r="K42" s="726">
        <v>35</v>
      </c>
      <c r="L42" s="726">
        <v>35</v>
      </c>
      <c r="M42" s="726">
        <v>46</v>
      </c>
      <c r="N42" s="726">
        <v>44</v>
      </c>
    </row>
    <row r="43" spans="1:14" ht="14.25" customHeight="1">
      <c r="A43" s="350" t="s">
        <v>189</v>
      </c>
      <c r="B43" s="777">
        <v>88</v>
      </c>
      <c r="C43" s="726">
        <v>88</v>
      </c>
      <c r="D43" s="726">
        <v>7</v>
      </c>
      <c r="E43" s="726">
        <v>2</v>
      </c>
      <c r="F43" s="726">
        <v>4</v>
      </c>
      <c r="G43" s="726">
        <v>3</v>
      </c>
      <c r="H43" s="726">
        <v>7</v>
      </c>
      <c r="I43" s="726">
        <v>4</v>
      </c>
      <c r="J43" s="726">
        <v>17</v>
      </c>
      <c r="K43" s="726">
        <v>9</v>
      </c>
      <c r="L43" s="726">
        <v>20</v>
      </c>
      <c r="M43" s="726">
        <v>9</v>
      </c>
      <c r="N43" s="726">
        <v>13</v>
      </c>
    </row>
    <row r="44" spans="1:14" ht="14.25" customHeight="1">
      <c r="A44" s="350" t="s">
        <v>190</v>
      </c>
      <c r="B44" s="777">
        <v>78</v>
      </c>
      <c r="C44" s="726">
        <v>78</v>
      </c>
      <c r="D44" s="726">
        <v>8</v>
      </c>
      <c r="E44" s="726">
        <v>6</v>
      </c>
      <c r="F44" s="726">
        <v>2</v>
      </c>
      <c r="G44" s="726">
        <v>6</v>
      </c>
      <c r="H44" s="726">
        <v>1</v>
      </c>
      <c r="I44" s="726">
        <v>6</v>
      </c>
      <c r="J44" s="726">
        <v>15</v>
      </c>
      <c r="K44" s="726">
        <v>10</v>
      </c>
      <c r="L44" s="726">
        <v>8</v>
      </c>
      <c r="M44" s="726">
        <v>17</v>
      </c>
      <c r="N44" s="726">
        <v>7</v>
      </c>
    </row>
    <row r="45" spans="1:14" ht="14.25" customHeight="1">
      <c r="A45" s="350" t="s">
        <v>191</v>
      </c>
      <c r="B45" s="777">
        <v>139</v>
      </c>
      <c r="C45" s="726">
        <v>136</v>
      </c>
      <c r="D45" s="726">
        <v>23</v>
      </c>
      <c r="E45" s="726">
        <v>12</v>
      </c>
      <c r="F45" s="726">
        <v>7</v>
      </c>
      <c r="G45" s="726">
        <v>8</v>
      </c>
      <c r="H45" s="726">
        <v>8</v>
      </c>
      <c r="I45" s="726">
        <v>8</v>
      </c>
      <c r="J45" s="726">
        <v>22</v>
      </c>
      <c r="K45" s="726">
        <v>17</v>
      </c>
      <c r="L45" s="726">
        <v>13</v>
      </c>
      <c r="M45" s="726">
        <v>21</v>
      </c>
      <c r="N45" s="726">
        <v>20</v>
      </c>
    </row>
    <row r="46" spans="1:14" ht="14.25" customHeight="1">
      <c r="A46" s="350" t="s">
        <v>192</v>
      </c>
      <c r="B46" s="777">
        <v>113</v>
      </c>
      <c r="C46" s="726">
        <v>112</v>
      </c>
      <c r="D46" s="726">
        <v>11</v>
      </c>
      <c r="E46" s="726">
        <v>16</v>
      </c>
      <c r="F46" s="726">
        <v>3</v>
      </c>
      <c r="G46" s="726">
        <v>13</v>
      </c>
      <c r="H46" s="726">
        <v>10</v>
      </c>
      <c r="I46" s="726">
        <v>13</v>
      </c>
      <c r="J46" s="726">
        <v>12</v>
      </c>
      <c r="K46" s="726">
        <v>16</v>
      </c>
      <c r="L46" s="726">
        <v>7</v>
      </c>
      <c r="M46" s="726">
        <v>8</v>
      </c>
      <c r="N46" s="726">
        <v>14</v>
      </c>
    </row>
    <row r="47" spans="1:14" ht="5.0999999999999996" customHeight="1"/>
    <row r="48" spans="1:14" ht="14.25" customHeight="1">
      <c r="A48" s="892" t="s">
        <v>1585</v>
      </c>
    </row>
    <row r="49" spans="1:1" ht="14.25" customHeight="1">
      <c r="A49" s="739" t="s">
        <v>980</v>
      </c>
    </row>
  </sheetData>
  <sortState ref="E50:G65">
    <sortCondition ref="E50"/>
  </sortState>
  <customSheetViews>
    <customSheetView guid="{17A61E15-CB34-4E45-B54C-4890B27A542F}" showGridLines="0">
      <pane ySplit="7" topLeftCell="A8" activePane="bottomLeft" state="frozen"/>
      <selection pane="bottomLeft"/>
      <pageMargins left="0.75" right="0.75" top="1" bottom="1" header="0.5" footer="0.5"/>
      <pageSetup paperSize="9" orientation="portrait" r:id="rId1"/>
      <headerFooter alignWithMargins="0"/>
    </customSheetView>
  </customSheetViews>
  <mergeCells count="7">
    <mergeCell ref="A28:N28"/>
    <mergeCell ref="A6:N6"/>
    <mergeCell ref="A27:N27"/>
    <mergeCell ref="E4:N4"/>
    <mergeCell ref="A4:A5"/>
    <mergeCell ref="B4:D4"/>
    <mergeCell ref="A7:N7"/>
  </mergeCells>
  <phoneticPr fontId="6" type="noConversion"/>
  <hyperlinks>
    <hyperlink ref="P1" location="'Spis tablic_Contents'!A1" display="&lt; POWRÓT"/>
    <hyperlink ref="P2" location="'Spis tablic_Contents'!A1" display="&lt; BACK"/>
  </hyperlinks>
  <pageMargins left="0.75" right="0.75" top="1" bottom="1" header="0.5" footer="0.5"/>
  <pageSetup paperSize="9" scale="56" orientation="landscape" r:id="rId2"/>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4"/>
  <sheetViews>
    <sheetView showGridLines="0" zoomScaleNormal="100" workbookViewId="0"/>
  </sheetViews>
  <sheetFormatPr defaultColWidth="9.109375" defaultRowHeight="11.4"/>
  <cols>
    <col min="1" max="1" width="24.44140625" style="10" customWidth="1"/>
    <col min="2" max="11" width="11" style="10" customWidth="1"/>
    <col min="12" max="12" width="9.109375" style="10"/>
    <col min="13" max="13" width="10.109375" style="10" customWidth="1"/>
    <col min="14" max="16384" width="9.109375" style="10"/>
  </cols>
  <sheetData>
    <row r="1" spans="1:14" s="386" customFormat="1" ht="14.25" customHeight="1">
      <c r="A1" s="387" t="s">
        <v>1548</v>
      </c>
      <c r="B1" s="387"/>
      <c r="C1" s="387"/>
      <c r="D1" s="387"/>
      <c r="E1" s="387"/>
      <c r="F1" s="387"/>
      <c r="G1" s="387"/>
      <c r="H1" s="387"/>
      <c r="I1" s="387"/>
      <c r="J1" s="387"/>
      <c r="K1" s="387"/>
      <c r="M1" s="239" t="s">
        <v>503</v>
      </c>
      <c r="N1" s="240"/>
    </row>
    <row r="2" spans="1:14" s="196" customFormat="1" ht="14.25" customHeight="1">
      <c r="A2" s="514" t="s">
        <v>1430</v>
      </c>
      <c r="B2" s="363"/>
      <c r="C2" s="363"/>
      <c r="D2" s="363"/>
      <c r="E2" s="363"/>
      <c r="F2" s="363"/>
      <c r="G2" s="363"/>
      <c r="H2" s="363"/>
      <c r="I2" s="363"/>
      <c r="J2" s="363"/>
      <c r="K2" s="363"/>
      <c r="M2" s="87" t="s">
        <v>504</v>
      </c>
      <c r="N2" s="83"/>
    </row>
    <row r="3" spans="1:14" ht="5.0999999999999996" customHeight="1">
      <c r="A3" s="197"/>
      <c r="B3" s="353"/>
      <c r="C3" s="353"/>
      <c r="D3" s="353"/>
      <c r="E3" s="353"/>
      <c r="F3" s="353"/>
      <c r="G3" s="353"/>
      <c r="H3" s="353"/>
      <c r="I3" s="353"/>
      <c r="J3" s="353"/>
      <c r="K3" s="353"/>
    </row>
    <row r="4" spans="1:14" ht="46.5" customHeight="1">
      <c r="A4" s="1005" t="s">
        <v>946</v>
      </c>
      <c r="B4" s="1007" t="s">
        <v>1011</v>
      </c>
      <c r="C4" s="1009"/>
      <c r="D4" s="1009"/>
      <c r="E4" s="1008"/>
      <c r="F4" s="1007" t="s">
        <v>1012</v>
      </c>
      <c r="G4" s="1009"/>
      <c r="H4" s="1009"/>
      <c r="I4" s="1009"/>
      <c r="J4" s="1009"/>
      <c r="K4" s="1009"/>
    </row>
    <row r="5" spans="1:14" ht="53.25" customHeight="1">
      <c r="A5" s="1014"/>
      <c r="B5" s="1002" t="s">
        <v>991</v>
      </c>
      <c r="C5" s="1004" t="s">
        <v>1013</v>
      </c>
      <c r="D5" s="1000"/>
      <c r="E5" s="1005"/>
      <c r="F5" s="1004" t="s">
        <v>1014</v>
      </c>
      <c r="G5" s="1000"/>
      <c r="H5" s="1005"/>
      <c r="I5" s="1007" t="s">
        <v>1015</v>
      </c>
      <c r="J5" s="1009"/>
      <c r="K5" s="1009"/>
    </row>
    <row r="6" spans="1:14" s="134" customFormat="1" ht="46.5" customHeight="1">
      <c r="A6" s="1014"/>
      <c r="B6" s="1003"/>
      <c r="C6" s="320" t="s">
        <v>1016</v>
      </c>
      <c r="D6" s="320" t="s">
        <v>0</v>
      </c>
      <c r="E6" s="320" t="s">
        <v>1017</v>
      </c>
      <c r="F6" s="320" t="s">
        <v>1016</v>
      </c>
      <c r="G6" s="320" t="s">
        <v>0</v>
      </c>
      <c r="H6" s="320" t="s">
        <v>1017</v>
      </c>
      <c r="I6" s="320" t="s">
        <v>1016</v>
      </c>
      <c r="J6" s="320" t="s">
        <v>0</v>
      </c>
      <c r="K6" s="329" t="s">
        <v>1017</v>
      </c>
      <c r="L6" s="10"/>
    </row>
    <row r="7" spans="1:14" ht="14.25" customHeight="1">
      <c r="A7" s="354" t="s">
        <v>215</v>
      </c>
      <c r="B7" s="773">
        <v>36154</v>
      </c>
      <c r="C7" s="774">
        <v>34894</v>
      </c>
      <c r="D7" s="774">
        <v>862</v>
      </c>
      <c r="E7" s="774">
        <v>398</v>
      </c>
      <c r="F7" s="759">
        <v>11.2</v>
      </c>
      <c r="G7" s="759">
        <v>5.4</v>
      </c>
      <c r="H7" s="759">
        <v>8.9</v>
      </c>
      <c r="I7" s="759">
        <v>24892.5</v>
      </c>
      <c r="J7" s="759">
        <v>26512.799999999999</v>
      </c>
      <c r="K7" s="759">
        <v>146909.5</v>
      </c>
    </row>
    <row r="8" spans="1:14" ht="14.25" customHeight="1">
      <c r="A8" s="207" t="s">
        <v>572</v>
      </c>
      <c r="B8" s="689"/>
      <c r="C8" s="689"/>
      <c r="D8" s="689"/>
      <c r="E8" s="689"/>
      <c r="F8" s="761"/>
      <c r="G8" s="761"/>
      <c r="H8" s="761"/>
      <c r="I8" s="761"/>
      <c r="J8" s="761"/>
      <c r="K8" s="764"/>
    </row>
    <row r="9" spans="1:14" s="27" customFormat="1" ht="14.25" customHeight="1">
      <c r="A9" s="323" t="s">
        <v>177</v>
      </c>
      <c r="B9" s="689">
        <v>3290</v>
      </c>
      <c r="C9" s="689">
        <v>3221</v>
      </c>
      <c r="D9" s="689">
        <v>40</v>
      </c>
      <c r="E9" s="689">
        <v>29</v>
      </c>
      <c r="F9" s="761">
        <v>0.5</v>
      </c>
      <c r="G9" s="761">
        <v>0.1</v>
      </c>
      <c r="H9" s="761">
        <v>0.5</v>
      </c>
      <c r="I9" s="761">
        <v>1031.5</v>
      </c>
      <c r="J9" s="761">
        <v>1210.3</v>
      </c>
      <c r="K9" s="764">
        <v>8001.1</v>
      </c>
      <c r="L9" s="10"/>
    </row>
    <row r="10" spans="1:14" s="27" customFormat="1" ht="14.25" customHeight="1">
      <c r="A10" s="323" t="s">
        <v>178</v>
      </c>
      <c r="B10" s="726">
        <v>2316</v>
      </c>
      <c r="C10" s="726">
        <v>2244</v>
      </c>
      <c r="D10" s="726">
        <v>56</v>
      </c>
      <c r="E10" s="726">
        <v>16</v>
      </c>
      <c r="F10" s="254">
        <v>0.8</v>
      </c>
      <c r="G10" s="254">
        <v>0.8</v>
      </c>
      <c r="H10" s="254">
        <v>0.4</v>
      </c>
      <c r="I10" s="254">
        <v>2080.8000000000002</v>
      </c>
      <c r="J10" s="254">
        <v>5439.2</v>
      </c>
      <c r="K10" s="254">
        <v>2209.3000000000002</v>
      </c>
      <c r="L10" s="10"/>
    </row>
    <row r="11" spans="1:14" s="27" customFormat="1" ht="14.25" customHeight="1">
      <c r="A11" s="323" t="s">
        <v>179</v>
      </c>
      <c r="B11" s="726">
        <v>1531</v>
      </c>
      <c r="C11" s="726">
        <v>1473</v>
      </c>
      <c r="D11" s="726">
        <v>43</v>
      </c>
      <c r="E11" s="726">
        <v>15</v>
      </c>
      <c r="F11" s="254">
        <v>0.6</v>
      </c>
      <c r="G11" s="254">
        <v>0.4</v>
      </c>
      <c r="H11" s="254">
        <v>0.4</v>
      </c>
      <c r="I11" s="254">
        <v>1284.7</v>
      </c>
      <c r="J11" s="254">
        <v>1844.3</v>
      </c>
      <c r="K11" s="254">
        <v>1857.5</v>
      </c>
      <c r="L11" s="10"/>
    </row>
    <row r="12" spans="1:14" s="27" customFormat="1" ht="14.25" customHeight="1">
      <c r="A12" s="323" t="s">
        <v>180</v>
      </c>
      <c r="B12" s="726">
        <v>1117</v>
      </c>
      <c r="C12" s="726">
        <v>1088</v>
      </c>
      <c r="D12" s="726">
        <v>16</v>
      </c>
      <c r="E12" s="726">
        <v>13</v>
      </c>
      <c r="F12" s="254">
        <v>0.4</v>
      </c>
      <c r="G12" s="254">
        <v>0.2</v>
      </c>
      <c r="H12" s="254">
        <v>0.2</v>
      </c>
      <c r="I12" s="254">
        <v>2747.2</v>
      </c>
      <c r="J12" s="254">
        <v>333.3</v>
      </c>
      <c r="K12" s="254">
        <v>233</v>
      </c>
      <c r="L12" s="10"/>
    </row>
    <row r="13" spans="1:14" s="27" customFormat="1" ht="14.25" customHeight="1">
      <c r="A13" s="323" t="s">
        <v>181</v>
      </c>
      <c r="B13" s="726">
        <v>2282</v>
      </c>
      <c r="C13" s="726">
        <v>2243</v>
      </c>
      <c r="D13" s="726">
        <v>23</v>
      </c>
      <c r="E13" s="726">
        <v>16</v>
      </c>
      <c r="F13" s="254">
        <v>0.7</v>
      </c>
      <c r="G13" s="254">
        <v>0.2</v>
      </c>
      <c r="H13" s="254">
        <v>1</v>
      </c>
      <c r="I13" s="254">
        <v>758.2</v>
      </c>
      <c r="J13" s="254">
        <v>673.1</v>
      </c>
      <c r="K13" s="254">
        <v>36779.300000000003</v>
      </c>
      <c r="L13" s="10"/>
    </row>
    <row r="14" spans="1:14" s="27" customFormat="1" ht="14.25" customHeight="1">
      <c r="A14" s="323" t="s">
        <v>182</v>
      </c>
      <c r="B14" s="726">
        <v>3332</v>
      </c>
      <c r="C14" s="726">
        <v>3226</v>
      </c>
      <c r="D14" s="726">
        <v>83</v>
      </c>
      <c r="E14" s="726">
        <v>23</v>
      </c>
      <c r="F14" s="254">
        <v>0.9</v>
      </c>
      <c r="G14" s="254">
        <v>0.2</v>
      </c>
      <c r="H14" s="254">
        <v>0.4</v>
      </c>
      <c r="I14" s="254">
        <v>1673.2</v>
      </c>
      <c r="J14" s="254">
        <v>1495.1</v>
      </c>
      <c r="K14" s="254">
        <v>5826.7</v>
      </c>
      <c r="L14" s="10"/>
    </row>
    <row r="15" spans="1:14" s="27" customFormat="1" ht="14.25" customHeight="1">
      <c r="A15" s="323" t="s">
        <v>183</v>
      </c>
      <c r="B15" s="726">
        <v>1658</v>
      </c>
      <c r="C15" s="726">
        <v>1572</v>
      </c>
      <c r="D15" s="726">
        <v>61</v>
      </c>
      <c r="E15" s="726">
        <v>25</v>
      </c>
      <c r="F15" s="254">
        <v>0.7</v>
      </c>
      <c r="G15" s="254">
        <v>0.6</v>
      </c>
      <c r="H15" s="254">
        <v>1</v>
      </c>
      <c r="I15" s="254">
        <v>3277</v>
      </c>
      <c r="J15" s="254">
        <v>4223.3</v>
      </c>
      <c r="K15" s="254">
        <v>25024.2</v>
      </c>
      <c r="L15" s="10"/>
    </row>
    <row r="16" spans="1:14" s="27" customFormat="1" ht="14.25" customHeight="1">
      <c r="A16" s="323" t="s">
        <v>184</v>
      </c>
      <c r="B16" s="726">
        <v>1861</v>
      </c>
      <c r="C16" s="726">
        <v>1783</v>
      </c>
      <c r="D16" s="726">
        <v>60</v>
      </c>
      <c r="E16" s="726">
        <v>18</v>
      </c>
      <c r="F16" s="254">
        <v>0.7</v>
      </c>
      <c r="G16" s="254">
        <v>0.1</v>
      </c>
      <c r="H16" s="254">
        <v>0.4</v>
      </c>
      <c r="I16" s="254">
        <v>1738.4</v>
      </c>
      <c r="J16" s="254">
        <v>1147.0999999999999</v>
      </c>
      <c r="K16" s="254">
        <v>10914.5</v>
      </c>
      <c r="L16" s="10"/>
    </row>
    <row r="17" spans="1:12" s="27" customFormat="1" ht="14.25" customHeight="1">
      <c r="A17" s="323" t="s">
        <v>185</v>
      </c>
      <c r="B17" s="726">
        <v>3586</v>
      </c>
      <c r="C17" s="726">
        <v>3561</v>
      </c>
      <c r="D17" s="726">
        <v>20</v>
      </c>
      <c r="E17" s="726">
        <v>5</v>
      </c>
      <c r="F17" s="254">
        <v>0.5</v>
      </c>
      <c r="G17" s="254">
        <v>0.2</v>
      </c>
      <c r="H17" s="254">
        <v>0.2</v>
      </c>
      <c r="I17" s="254">
        <v>1514.7</v>
      </c>
      <c r="J17" s="254">
        <v>618.1</v>
      </c>
      <c r="K17" s="254">
        <v>745.1</v>
      </c>
      <c r="L17" s="10"/>
    </row>
    <row r="18" spans="1:12" s="27" customFormat="1" ht="14.25" customHeight="1">
      <c r="A18" s="323" t="s">
        <v>186</v>
      </c>
      <c r="B18" s="726">
        <v>540</v>
      </c>
      <c r="C18" s="726">
        <v>517</v>
      </c>
      <c r="D18" s="726">
        <v>15</v>
      </c>
      <c r="E18" s="726">
        <v>8</v>
      </c>
      <c r="F18" s="254">
        <v>0.5</v>
      </c>
      <c r="G18" s="254">
        <v>0.1</v>
      </c>
      <c r="H18" s="254">
        <v>0.1</v>
      </c>
      <c r="I18" s="254">
        <v>933.3</v>
      </c>
      <c r="J18" s="254">
        <v>357.9</v>
      </c>
      <c r="K18" s="254">
        <v>844.5</v>
      </c>
      <c r="L18" s="10"/>
    </row>
    <row r="19" spans="1:12" s="27" customFormat="1" ht="14.25" customHeight="1">
      <c r="A19" s="323" t="s">
        <v>187</v>
      </c>
      <c r="B19" s="726">
        <v>1547</v>
      </c>
      <c r="C19" s="726">
        <v>1490</v>
      </c>
      <c r="D19" s="726">
        <v>41</v>
      </c>
      <c r="E19" s="726">
        <v>16</v>
      </c>
      <c r="F19" s="254">
        <v>0.3</v>
      </c>
      <c r="G19" s="254">
        <v>0.3</v>
      </c>
      <c r="H19" s="254">
        <v>0.3</v>
      </c>
      <c r="I19" s="254">
        <v>793.7</v>
      </c>
      <c r="J19" s="254">
        <v>2028.1</v>
      </c>
      <c r="K19" s="254">
        <v>3810</v>
      </c>
      <c r="L19" s="10"/>
    </row>
    <row r="20" spans="1:12" s="27" customFormat="1" ht="14.25" customHeight="1">
      <c r="A20" s="323" t="s">
        <v>188</v>
      </c>
      <c r="B20" s="726">
        <v>5910</v>
      </c>
      <c r="C20" s="726">
        <v>5672</v>
      </c>
      <c r="D20" s="726">
        <v>168</v>
      </c>
      <c r="E20" s="726">
        <v>70</v>
      </c>
      <c r="F20" s="254">
        <v>1.9</v>
      </c>
      <c r="G20" s="254">
        <v>1.1000000000000001</v>
      </c>
      <c r="H20" s="254">
        <v>2.1</v>
      </c>
      <c r="I20" s="254">
        <v>2633.2</v>
      </c>
      <c r="J20" s="254">
        <v>3764.5</v>
      </c>
      <c r="K20" s="254">
        <v>25951.599999999999</v>
      </c>
      <c r="L20" s="10"/>
    </row>
    <row r="21" spans="1:12" s="27" customFormat="1" ht="14.25" customHeight="1">
      <c r="A21" s="323" t="s">
        <v>189</v>
      </c>
      <c r="B21" s="726">
        <v>1545</v>
      </c>
      <c r="C21" s="726">
        <v>1418</v>
      </c>
      <c r="D21" s="726">
        <v>115</v>
      </c>
      <c r="E21" s="726">
        <v>12</v>
      </c>
      <c r="F21" s="254">
        <v>0.7</v>
      </c>
      <c r="G21" s="254">
        <v>0.3</v>
      </c>
      <c r="H21" s="254">
        <v>0.8</v>
      </c>
      <c r="I21" s="254">
        <v>822.4</v>
      </c>
      <c r="J21" s="254">
        <v>1560.9</v>
      </c>
      <c r="K21" s="254">
        <v>11269.6</v>
      </c>
      <c r="L21" s="10"/>
    </row>
    <row r="22" spans="1:12" s="27" customFormat="1" ht="14.25" customHeight="1">
      <c r="A22" s="323" t="s">
        <v>190</v>
      </c>
      <c r="B22" s="726">
        <v>817</v>
      </c>
      <c r="C22" s="726">
        <v>792</v>
      </c>
      <c r="D22" s="726">
        <v>21</v>
      </c>
      <c r="E22" s="726">
        <v>4</v>
      </c>
      <c r="F22" s="254">
        <v>0.4</v>
      </c>
      <c r="G22" s="254">
        <v>0.2</v>
      </c>
      <c r="H22" s="254">
        <v>0.1</v>
      </c>
      <c r="I22" s="254">
        <v>617.70000000000005</v>
      </c>
      <c r="J22" s="254">
        <v>726.6</v>
      </c>
      <c r="K22" s="254">
        <v>379</v>
      </c>
      <c r="L22" s="10"/>
    </row>
    <row r="23" spans="1:12" s="27" customFormat="1" ht="14.25" customHeight="1">
      <c r="A23" s="323" t="s">
        <v>191</v>
      </c>
      <c r="B23" s="726">
        <v>2949</v>
      </c>
      <c r="C23" s="726">
        <v>2786</v>
      </c>
      <c r="D23" s="726">
        <v>53</v>
      </c>
      <c r="E23" s="726">
        <v>110</v>
      </c>
      <c r="F23" s="254">
        <v>0.9</v>
      </c>
      <c r="G23" s="254">
        <v>0.3</v>
      </c>
      <c r="H23" s="254">
        <v>0.7</v>
      </c>
      <c r="I23" s="254">
        <v>1672.1</v>
      </c>
      <c r="J23" s="254">
        <v>705.1</v>
      </c>
      <c r="K23" s="254">
        <v>8520</v>
      </c>
      <c r="L23" s="10"/>
    </row>
    <row r="24" spans="1:12" s="27" customFormat="1" ht="14.25" customHeight="1">
      <c r="A24" s="323" t="s">
        <v>192</v>
      </c>
      <c r="B24" s="726">
        <v>1873</v>
      </c>
      <c r="C24" s="726">
        <v>1808</v>
      </c>
      <c r="D24" s="726">
        <v>47</v>
      </c>
      <c r="E24" s="726">
        <v>18</v>
      </c>
      <c r="F24" s="254">
        <v>0.8</v>
      </c>
      <c r="G24" s="254">
        <v>0.3</v>
      </c>
      <c r="H24" s="254">
        <v>0.4</v>
      </c>
      <c r="I24" s="254">
        <v>1314.5</v>
      </c>
      <c r="J24" s="254">
        <v>385.9</v>
      </c>
      <c r="K24" s="254">
        <v>4544.2</v>
      </c>
      <c r="L24" s="10"/>
    </row>
    <row r="25" spans="1:12" ht="14.25" customHeight="1">
      <c r="A25" s="324"/>
      <c r="B25" s="355"/>
      <c r="C25" s="355"/>
      <c r="D25" s="355"/>
      <c r="E25" s="355"/>
      <c r="F25" s="355"/>
      <c r="G25" s="355"/>
      <c r="H25" s="355"/>
      <c r="I25" s="355"/>
      <c r="J25" s="355"/>
      <c r="K25" s="355"/>
    </row>
    <row r="26" spans="1:12">
      <c r="A26" s="7"/>
      <c r="B26" s="327"/>
      <c r="C26" s="327"/>
      <c r="D26" s="327"/>
      <c r="E26" s="327"/>
      <c r="F26" s="327"/>
      <c r="G26" s="327"/>
      <c r="H26" s="327"/>
      <c r="I26" s="327"/>
      <c r="J26" s="327"/>
      <c r="K26" s="327"/>
    </row>
    <row r="27" spans="1:12">
      <c r="A27" s="7"/>
      <c r="B27" s="7"/>
      <c r="C27" s="7"/>
      <c r="D27" s="7"/>
      <c r="E27" s="7"/>
      <c r="F27" s="7"/>
      <c r="G27" s="7"/>
      <c r="H27" s="7"/>
      <c r="I27" s="7"/>
      <c r="J27" s="7"/>
      <c r="K27" s="7"/>
    </row>
    <row r="28" spans="1:12">
      <c r="A28" s="7"/>
      <c r="B28" s="7"/>
      <c r="C28" s="7"/>
      <c r="D28" s="7"/>
      <c r="E28" s="7"/>
      <c r="F28" s="7"/>
      <c r="G28" s="7"/>
      <c r="H28" s="7"/>
      <c r="I28" s="7"/>
      <c r="J28" s="7"/>
      <c r="K28" s="7"/>
    </row>
    <row r="29" spans="1:12">
      <c r="A29" s="7"/>
      <c r="B29" s="7"/>
      <c r="C29" s="7"/>
      <c r="D29" s="7"/>
      <c r="E29" s="7"/>
      <c r="F29" s="7"/>
      <c r="G29" s="7"/>
      <c r="H29" s="7"/>
      <c r="I29" s="7"/>
      <c r="J29" s="7"/>
      <c r="K29" s="7"/>
    </row>
    <row r="30" spans="1:12">
      <c r="A30" s="7"/>
      <c r="B30" s="7"/>
      <c r="C30" s="7"/>
      <c r="D30" s="7"/>
      <c r="E30" s="7"/>
      <c r="F30" s="7"/>
      <c r="G30" s="7"/>
      <c r="H30" s="7"/>
      <c r="I30" s="7"/>
      <c r="J30" s="7"/>
      <c r="K30" s="7"/>
    </row>
    <row r="31" spans="1:12">
      <c r="A31" s="7"/>
      <c r="B31" s="7"/>
      <c r="C31" s="7"/>
      <c r="D31" s="7"/>
      <c r="E31" s="7"/>
      <c r="F31" s="7"/>
      <c r="G31" s="7"/>
      <c r="H31" s="7"/>
      <c r="I31" s="7"/>
      <c r="J31" s="7"/>
      <c r="K31" s="7"/>
    </row>
    <row r="32" spans="1:12">
      <c r="A32" s="7"/>
      <c r="B32" s="7"/>
      <c r="C32" s="7"/>
      <c r="D32" s="7"/>
      <c r="E32" s="7"/>
      <c r="F32" s="7"/>
      <c r="G32" s="7"/>
      <c r="H32" s="7"/>
      <c r="I32" s="7"/>
      <c r="J32" s="7"/>
      <c r="K32" s="7"/>
    </row>
    <row r="33" spans="1:11">
      <c r="A33" s="7"/>
      <c r="B33" s="7"/>
      <c r="C33" s="7"/>
      <c r="D33" s="7"/>
      <c r="E33" s="7"/>
      <c r="F33" s="7"/>
      <c r="G33" s="7"/>
      <c r="H33" s="7"/>
      <c r="I33" s="7"/>
      <c r="J33" s="7"/>
      <c r="K33" s="7"/>
    </row>
    <row r="34" spans="1:11">
      <c r="A34" s="7"/>
      <c r="B34" s="7"/>
      <c r="C34" s="7"/>
      <c r="D34" s="7"/>
      <c r="E34" s="7"/>
      <c r="F34" s="7"/>
      <c r="G34" s="7"/>
      <c r="H34" s="7"/>
      <c r="I34" s="7"/>
      <c r="J34" s="7"/>
      <c r="K34" s="7"/>
    </row>
    <row r="35" spans="1:11">
      <c r="A35" s="7"/>
      <c r="B35" s="7"/>
      <c r="C35" s="7"/>
      <c r="D35" s="7"/>
      <c r="E35" s="7"/>
      <c r="F35" s="7"/>
      <c r="G35" s="7"/>
      <c r="H35" s="7"/>
      <c r="I35" s="7"/>
      <c r="J35" s="7"/>
      <c r="K35" s="7"/>
    </row>
    <row r="36" spans="1:11">
      <c r="A36" s="7"/>
      <c r="B36" s="7"/>
      <c r="C36" s="7"/>
      <c r="D36" s="7"/>
      <c r="E36" s="7"/>
      <c r="F36" s="7"/>
      <c r="G36" s="7"/>
      <c r="H36" s="7"/>
      <c r="I36" s="7"/>
      <c r="J36" s="7"/>
      <c r="K36" s="7"/>
    </row>
    <row r="37" spans="1:11">
      <c r="A37" s="7"/>
      <c r="B37" s="7"/>
      <c r="C37" s="7"/>
      <c r="D37" s="7"/>
      <c r="E37" s="7"/>
      <c r="F37" s="7"/>
      <c r="G37" s="7"/>
      <c r="H37" s="7"/>
      <c r="I37" s="7"/>
      <c r="J37" s="7"/>
      <c r="K37" s="7"/>
    </row>
    <row r="38" spans="1:11">
      <c r="A38" s="7"/>
      <c r="B38" s="7"/>
      <c r="C38" s="7"/>
      <c r="D38" s="7"/>
      <c r="E38" s="7"/>
      <c r="F38" s="7"/>
      <c r="G38" s="7"/>
      <c r="H38" s="7"/>
      <c r="I38" s="7"/>
      <c r="J38" s="7"/>
      <c r="K38" s="7"/>
    </row>
    <row r="39" spans="1:11">
      <c r="A39" s="7"/>
      <c r="B39" s="7"/>
      <c r="C39" s="7"/>
      <c r="D39" s="7"/>
      <c r="E39" s="7"/>
      <c r="F39" s="7"/>
      <c r="G39" s="7"/>
      <c r="H39" s="7"/>
      <c r="I39" s="7"/>
      <c r="J39" s="7"/>
      <c r="K39" s="7"/>
    </row>
    <row r="40" spans="1:11">
      <c r="A40" s="7"/>
      <c r="B40" s="7"/>
      <c r="C40" s="7"/>
      <c r="D40" s="7"/>
      <c r="E40" s="7"/>
      <c r="F40" s="7"/>
      <c r="G40" s="7"/>
      <c r="H40" s="7"/>
      <c r="I40" s="7"/>
      <c r="J40" s="7"/>
      <c r="K40" s="7"/>
    </row>
    <row r="41" spans="1:11">
      <c r="A41" s="7"/>
      <c r="B41" s="7"/>
      <c r="C41" s="7"/>
      <c r="D41" s="7"/>
      <c r="E41" s="7"/>
      <c r="F41" s="7"/>
      <c r="G41" s="7"/>
      <c r="H41" s="7"/>
      <c r="I41" s="7"/>
      <c r="J41" s="7"/>
      <c r="K41" s="7"/>
    </row>
    <row r="42" spans="1:11">
      <c r="A42" s="7"/>
      <c r="B42" s="7"/>
      <c r="C42" s="7"/>
      <c r="D42" s="7"/>
      <c r="E42" s="7"/>
      <c r="F42" s="7"/>
      <c r="G42" s="7"/>
      <c r="H42" s="7"/>
      <c r="I42" s="7"/>
      <c r="J42" s="7"/>
      <c r="K42" s="7"/>
    </row>
    <row r="43" spans="1:11">
      <c r="A43" s="7"/>
      <c r="B43" s="7"/>
      <c r="C43" s="7"/>
      <c r="D43" s="7"/>
      <c r="E43" s="7"/>
      <c r="F43" s="7"/>
      <c r="G43" s="7"/>
      <c r="H43" s="7"/>
      <c r="I43" s="7"/>
      <c r="J43" s="7"/>
      <c r="K43" s="7"/>
    </row>
    <row r="44" spans="1:11">
      <c r="A44" s="7"/>
      <c r="B44" s="7"/>
      <c r="C44" s="7"/>
      <c r="D44" s="7"/>
      <c r="E44" s="7"/>
      <c r="F44" s="7"/>
      <c r="G44" s="7"/>
      <c r="H44" s="7"/>
      <c r="I44" s="7"/>
      <c r="J44" s="7"/>
      <c r="K44" s="7"/>
    </row>
    <row r="45" spans="1:11">
      <c r="A45" s="7"/>
      <c r="B45" s="7"/>
      <c r="C45" s="7"/>
      <c r="D45" s="7"/>
      <c r="E45" s="7"/>
      <c r="F45" s="7"/>
      <c r="G45" s="7"/>
      <c r="H45" s="7"/>
      <c r="I45" s="7"/>
      <c r="J45" s="7"/>
      <c r="K45" s="7"/>
    </row>
    <row r="46" spans="1:11">
      <c r="A46" s="7"/>
      <c r="B46" s="7"/>
      <c r="C46" s="7"/>
      <c r="D46" s="7"/>
      <c r="E46" s="7"/>
      <c r="F46" s="7"/>
      <c r="G46" s="7"/>
      <c r="H46" s="7"/>
      <c r="I46" s="7"/>
      <c r="J46" s="7"/>
      <c r="K46" s="7"/>
    </row>
    <row r="47" spans="1:11">
      <c r="A47" s="7"/>
      <c r="B47" s="7"/>
      <c r="C47" s="7"/>
      <c r="D47" s="7"/>
      <c r="E47" s="7"/>
      <c r="F47" s="7"/>
      <c r="G47" s="7"/>
      <c r="H47" s="7"/>
      <c r="I47" s="7"/>
      <c r="J47" s="7"/>
      <c r="K47" s="7"/>
    </row>
    <row r="48" spans="1:11">
      <c r="A48" s="7"/>
      <c r="B48" s="7"/>
      <c r="C48" s="7"/>
      <c r="D48" s="7"/>
      <c r="E48" s="7"/>
      <c r="F48" s="7"/>
      <c r="G48" s="7"/>
      <c r="H48" s="7"/>
      <c r="I48" s="7"/>
      <c r="J48" s="7"/>
      <c r="K48" s="7"/>
    </row>
    <row r="49" spans="1:11">
      <c r="A49" s="7"/>
      <c r="B49" s="7"/>
      <c r="C49" s="7"/>
      <c r="D49" s="7"/>
      <c r="E49" s="7"/>
      <c r="F49" s="7"/>
      <c r="G49" s="7"/>
      <c r="H49" s="7"/>
      <c r="I49" s="7"/>
      <c r="J49" s="7"/>
      <c r="K49" s="7"/>
    </row>
    <row r="50" spans="1:11">
      <c r="A50" s="7"/>
      <c r="B50" s="7"/>
      <c r="C50" s="7"/>
      <c r="D50" s="7"/>
      <c r="E50" s="7"/>
      <c r="F50" s="7"/>
      <c r="G50" s="7"/>
      <c r="H50" s="7"/>
      <c r="I50" s="7"/>
      <c r="J50" s="7"/>
      <c r="K50" s="7"/>
    </row>
    <row r="51" spans="1:11">
      <c r="A51" s="7"/>
      <c r="B51" s="7"/>
      <c r="C51" s="7"/>
      <c r="D51" s="7"/>
      <c r="E51" s="7"/>
      <c r="F51" s="7"/>
      <c r="G51" s="7"/>
      <c r="H51" s="7"/>
      <c r="I51" s="7"/>
      <c r="J51" s="7"/>
      <c r="K51" s="7"/>
    </row>
    <row r="52" spans="1:11">
      <c r="A52" s="7"/>
      <c r="B52" s="7"/>
      <c r="C52" s="7"/>
      <c r="D52" s="7"/>
      <c r="E52" s="7"/>
      <c r="F52" s="7"/>
      <c r="G52" s="7"/>
      <c r="H52" s="7"/>
      <c r="I52" s="7"/>
      <c r="J52" s="7"/>
      <c r="K52" s="7"/>
    </row>
    <row r="53" spans="1:11">
      <c r="A53" s="7"/>
      <c r="B53" s="7"/>
      <c r="C53" s="7"/>
      <c r="D53" s="7"/>
      <c r="E53" s="7"/>
      <c r="F53" s="7"/>
      <c r="G53" s="7"/>
      <c r="H53" s="7"/>
      <c r="I53" s="7"/>
      <c r="J53" s="7"/>
      <c r="K53" s="7"/>
    </row>
    <row r="54" spans="1:11">
      <c r="A54" s="7"/>
      <c r="B54" s="7"/>
      <c r="C54" s="7"/>
      <c r="D54" s="7"/>
      <c r="E54" s="7"/>
      <c r="F54" s="7"/>
      <c r="G54" s="7"/>
      <c r="H54" s="7"/>
      <c r="I54" s="7"/>
      <c r="J54" s="7"/>
      <c r="K54" s="7"/>
    </row>
    <row r="55" spans="1:11">
      <c r="A55" s="7"/>
      <c r="B55" s="7"/>
      <c r="C55" s="7"/>
      <c r="D55" s="7"/>
      <c r="E55" s="7"/>
      <c r="F55" s="7"/>
      <c r="G55" s="7"/>
      <c r="H55" s="7"/>
      <c r="I55" s="7"/>
      <c r="J55" s="7"/>
      <c r="K55" s="7"/>
    </row>
    <row r="56" spans="1:11">
      <c r="A56" s="7"/>
      <c r="B56" s="7"/>
      <c r="C56" s="7"/>
      <c r="D56" s="7"/>
      <c r="E56" s="7"/>
      <c r="F56" s="7"/>
      <c r="G56" s="7"/>
      <c r="H56" s="7"/>
      <c r="I56" s="7"/>
      <c r="J56" s="7"/>
      <c r="K56" s="7"/>
    </row>
    <row r="57" spans="1:11">
      <c r="A57" s="7"/>
      <c r="B57" s="7"/>
      <c r="C57" s="7"/>
      <c r="D57" s="7"/>
      <c r="E57" s="7"/>
      <c r="F57" s="7"/>
      <c r="G57" s="7"/>
      <c r="H57" s="7"/>
      <c r="I57" s="7"/>
      <c r="J57" s="7"/>
      <c r="K57" s="7"/>
    </row>
    <row r="58" spans="1:11">
      <c r="A58" s="7"/>
      <c r="B58" s="7"/>
      <c r="C58" s="7"/>
      <c r="D58" s="7"/>
      <c r="E58" s="7"/>
      <c r="F58" s="7"/>
      <c r="G58" s="7"/>
      <c r="H58" s="7"/>
      <c r="I58" s="7"/>
      <c r="J58" s="7"/>
      <c r="K58" s="7"/>
    </row>
    <row r="59" spans="1:11">
      <c r="A59" s="7"/>
      <c r="B59" s="7"/>
      <c r="C59" s="7"/>
      <c r="D59" s="7"/>
      <c r="E59" s="7"/>
      <c r="F59" s="7"/>
      <c r="G59" s="7"/>
      <c r="H59" s="7"/>
      <c r="I59" s="7"/>
      <c r="J59" s="7"/>
      <c r="K59" s="7"/>
    </row>
    <row r="60" spans="1:11">
      <c r="A60" s="7"/>
      <c r="B60" s="7"/>
      <c r="C60" s="7"/>
      <c r="D60" s="7"/>
      <c r="E60" s="7"/>
      <c r="F60" s="7"/>
      <c r="G60" s="7"/>
      <c r="H60" s="7"/>
      <c r="I60" s="7"/>
      <c r="J60" s="7"/>
      <c r="K60" s="7"/>
    </row>
    <row r="61" spans="1:11">
      <c r="A61" s="7"/>
      <c r="B61" s="7"/>
      <c r="C61" s="7"/>
      <c r="D61" s="7"/>
      <c r="E61" s="7"/>
      <c r="F61" s="7"/>
      <c r="G61" s="7"/>
      <c r="H61" s="7"/>
      <c r="I61" s="7"/>
      <c r="J61" s="7"/>
      <c r="K61" s="7"/>
    </row>
    <row r="62" spans="1:11">
      <c r="A62" s="7"/>
      <c r="B62" s="7"/>
      <c r="C62" s="7"/>
      <c r="D62" s="7"/>
      <c r="E62" s="7"/>
      <c r="F62" s="7"/>
      <c r="G62" s="7"/>
      <c r="H62" s="7"/>
      <c r="I62" s="7"/>
      <c r="J62" s="7"/>
      <c r="K62" s="7"/>
    </row>
    <row r="63" spans="1:11">
      <c r="A63" s="7"/>
      <c r="B63" s="7"/>
      <c r="C63" s="7"/>
      <c r="D63" s="7"/>
      <c r="E63" s="7"/>
      <c r="F63" s="7"/>
      <c r="G63" s="7"/>
      <c r="H63" s="7"/>
      <c r="I63" s="7"/>
      <c r="J63" s="7"/>
      <c r="K63" s="7"/>
    </row>
    <row r="64" spans="1:11">
      <c r="A64" s="7"/>
      <c r="B64" s="7"/>
      <c r="C64" s="7"/>
      <c r="D64" s="7"/>
      <c r="E64" s="7"/>
      <c r="F64" s="7"/>
      <c r="G64" s="7"/>
      <c r="H64" s="7"/>
      <c r="I64" s="7"/>
      <c r="J64" s="7"/>
      <c r="K64" s="7"/>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7">
    <mergeCell ref="F5:H5"/>
    <mergeCell ref="I5:K5"/>
    <mergeCell ref="A4:A6"/>
    <mergeCell ref="B4:E4"/>
    <mergeCell ref="F4:K4"/>
    <mergeCell ref="B5:B6"/>
    <mergeCell ref="C5:E5"/>
  </mergeCells>
  <phoneticPr fontId="0" type="noConversion"/>
  <hyperlinks>
    <hyperlink ref="M1" location="'Spis tablic_Contents'!A1" display="&lt; POWRÓT"/>
    <hyperlink ref="M2" location="'Spis tablic_Contents'!A1" display="&lt; BACK"/>
  </hyperlinks>
  <pageMargins left="0.70866141732283461" right="0.70866141732283461" top="0.74803149606299213" bottom="0.74803149606299213" header="0.31496062992125984" footer="0.31496062992125984"/>
  <pageSetup paperSize="9" scale="67" orientation="landscape" horizontalDpi="4294967293" r:id="rId2"/>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6"/>
  <sheetViews>
    <sheetView showGridLines="0" zoomScaleNormal="100" workbookViewId="0"/>
  </sheetViews>
  <sheetFormatPr defaultColWidth="9.109375" defaultRowHeight="11.4"/>
  <cols>
    <col min="1" max="1" width="22.44140625" style="10" customWidth="1"/>
    <col min="2" max="10" width="13.6640625" style="10" customWidth="1"/>
    <col min="11" max="16384" width="9.109375" style="10"/>
  </cols>
  <sheetData>
    <row r="1" spans="1:20" s="386" customFormat="1" ht="14.25" customHeight="1">
      <c r="A1" s="387" t="s">
        <v>1549</v>
      </c>
      <c r="B1" s="387"/>
      <c r="C1" s="387"/>
      <c r="D1" s="387"/>
      <c r="E1" s="387"/>
      <c r="F1" s="387"/>
      <c r="G1" s="387"/>
      <c r="H1" s="387"/>
      <c r="I1" s="387"/>
      <c r="J1" s="387"/>
      <c r="L1" s="239" t="s">
        <v>503</v>
      </c>
      <c r="M1" s="240"/>
    </row>
    <row r="2" spans="1:20" s="196" customFormat="1" ht="14.25" customHeight="1">
      <c r="A2" s="514" t="s">
        <v>1427</v>
      </c>
      <c r="B2" s="363"/>
      <c r="C2" s="363"/>
      <c r="D2" s="363"/>
      <c r="E2" s="363"/>
      <c r="F2" s="363"/>
      <c r="G2" s="363"/>
      <c r="H2" s="363"/>
      <c r="I2" s="363"/>
      <c r="J2" s="363"/>
      <c r="L2" s="87" t="s">
        <v>504</v>
      </c>
      <c r="M2" s="83"/>
    </row>
    <row r="3" spans="1:20" ht="6.75" customHeight="1">
      <c r="A3" s="197"/>
      <c r="B3" s="197"/>
      <c r="C3" s="198"/>
      <c r="D3" s="198"/>
      <c r="E3" s="198"/>
      <c r="F3" s="198"/>
      <c r="G3" s="198"/>
      <c r="H3" s="198"/>
      <c r="I3" s="198"/>
      <c r="J3" s="198"/>
    </row>
    <row r="4" spans="1:20" ht="21" customHeight="1">
      <c r="A4" s="1005" t="s">
        <v>946</v>
      </c>
      <c r="B4" s="1002" t="s">
        <v>977</v>
      </c>
      <c r="C4" s="1007" t="s">
        <v>1192</v>
      </c>
      <c r="D4" s="1009"/>
      <c r="E4" s="1009"/>
      <c r="F4" s="1009"/>
      <c r="G4" s="1009"/>
      <c r="H4" s="1009"/>
      <c r="I4" s="1009"/>
      <c r="J4" s="1009"/>
    </row>
    <row r="5" spans="1:20" ht="133.5" customHeight="1">
      <c r="A5" s="1014"/>
      <c r="B5" s="1003"/>
      <c r="C5" s="317" t="s">
        <v>1019</v>
      </c>
      <c r="D5" s="317" t="s">
        <v>1020</v>
      </c>
      <c r="E5" s="317" t="s">
        <v>1021</v>
      </c>
      <c r="F5" s="317" t="s">
        <v>1022</v>
      </c>
      <c r="G5" s="317" t="s">
        <v>1023</v>
      </c>
      <c r="H5" s="317" t="s">
        <v>1024</v>
      </c>
      <c r="I5" s="317" t="s">
        <v>1025</v>
      </c>
      <c r="J5" s="318" t="s">
        <v>1026</v>
      </c>
    </row>
    <row r="6" spans="1:20" ht="15" customHeight="1">
      <c r="A6" s="1014"/>
      <c r="B6" s="1004" t="s">
        <v>1028</v>
      </c>
      <c r="C6" s="1000"/>
      <c r="D6" s="1000"/>
      <c r="E6" s="1000"/>
      <c r="F6" s="1000"/>
      <c r="G6" s="1000"/>
      <c r="H6" s="1000"/>
      <c r="I6" s="1000"/>
      <c r="J6" s="1000"/>
    </row>
    <row r="7" spans="1:20" ht="15" customHeight="1">
      <c r="A7" s="360"/>
      <c r="B7" s="1015" t="s">
        <v>1027</v>
      </c>
      <c r="C7" s="959"/>
      <c r="D7" s="959"/>
      <c r="E7" s="959"/>
      <c r="F7" s="959"/>
      <c r="G7" s="959"/>
      <c r="H7" s="959"/>
      <c r="I7" s="959"/>
      <c r="J7" s="959"/>
    </row>
    <row r="8" spans="1:20" ht="14.25" customHeight="1">
      <c r="A8" s="356" t="s">
        <v>215</v>
      </c>
      <c r="B8" s="752">
        <v>27.091000000000001</v>
      </c>
      <c r="C8" s="752">
        <v>14.82</v>
      </c>
      <c r="D8" s="753">
        <v>1.627</v>
      </c>
      <c r="E8" s="753">
        <v>0.48099999999999998</v>
      </c>
      <c r="F8" s="753">
        <v>1.2470000000000001</v>
      </c>
      <c r="G8" s="753">
        <v>6.0000000000000001E-3</v>
      </c>
      <c r="H8" s="753">
        <v>0.36599999999999999</v>
      </c>
      <c r="I8" s="753">
        <v>0.187</v>
      </c>
      <c r="J8" s="754">
        <v>5.3999999999999999E-2</v>
      </c>
      <c r="K8" s="292"/>
      <c r="L8" s="283"/>
      <c r="M8" s="283"/>
      <c r="N8" s="283"/>
      <c r="O8" s="283"/>
      <c r="P8" s="283"/>
      <c r="Q8" s="283"/>
      <c r="R8" s="283"/>
      <c r="S8" s="283"/>
      <c r="T8" s="283"/>
    </row>
    <row r="9" spans="1:20" ht="14.25" customHeight="1">
      <c r="A9" s="336" t="s">
        <v>572</v>
      </c>
      <c r="B9" s="689"/>
      <c r="C9" s="689"/>
      <c r="D9" s="689"/>
      <c r="E9" s="689"/>
      <c r="F9" s="689"/>
      <c r="G9" s="689"/>
      <c r="H9" s="689"/>
      <c r="I9" s="689"/>
      <c r="J9" s="749"/>
      <c r="K9" s="171"/>
      <c r="L9" s="357"/>
      <c r="M9" s="357"/>
      <c r="N9" s="357"/>
      <c r="O9" s="357"/>
      <c r="P9" s="357"/>
      <c r="Q9" s="357"/>
      <c r="R9" s="357"/>
      <c r="S9" s="357"/>
      <c r="T9" s="357"/>
    </row>
    <row r="10" spans="1:20" ht="14.25" customHeight="1">
      <c r="A10" s="358" t="s">
        <v>177</v>
      </c>
      <c r="B10" s="755">
        <v>1.3779999999999999</v>
      </c>
      <c r="C10" s="755">
        <v>0.73599999999999999</v>
      </c>
      <c r="D10" s="755">
        <v>4.2000000000000003E-2</v>
      </c>
      <c r="E10" s="755">
        <v>3.1E-2</v>
      </c>
      <c r="F10" s="733" t="s">
        <v>558</v>
      </c>
      <c r="G10" s="755">
        <v>1E-3</v>
      </c>
      <c r="H10" s="755">
        <v>8.0000000000000002E-3</v>
      </c>
      <c r="I10" s="755">
        <v>2E-3</v>
      </c>
      <c r="J10" s="756">
        <v>2E-3</v>
      </c>
      <c r="K10" s="7"/>
      <c r="L10" s="357"/>
      <c r="M10" s="357"/>
      <c r="N10" s="357"/>
      <c r="O10" s="357"/>
      <c r="P10" s="357"/>
      <c r="Q10" s="357"/>
      <c r="R10" s="357"/>
      <c r="S10" s="357"/>
      <c r="T10" s="357"/>
    </row>
    <row r="11" spans="1:20" ht="14.25" customHeight="1">
      <c r="A11" s="358" t="s">
        <v>178</v>
      </c>
      <c r="B11" s="628">
        <v>2.08</v>
      </c>
      <c r="C11" s="628">
        <v>0.99299999999999999</v>
      </c>
      <c r="D11" s="628">
        <v>0.29599999999999999</v>
      </c>
      <c r="E11" s="628">
        <v>3.0000000000000001E-3</v>
      </c>
      <c r="F11" s="628">
        <v>0.32300000000000001</v>
      </c>
      <c r="G11" s="733" t="s">
        <v>558</v>
      </c>
      <c r="H11" s="628">
        <v>1.4999999999999999E-2</v>
      </c>
      <c r="I11" s="628">
        <v>5.7000000000000002E-2</v>
      </c>
      <c r="J11" s="629">
        <v>2E-3</v>
      </c>
      <c r="K11" s="7"/>
      <c r="L11" s="357"/>
      <c r="M11" s="357"/>
      <c r="N11" s="357"/>
      <c r="O11" s="357"/>
      <c r="P11" s="357"/>
      <c r="Q11" s="357"/>
      <c r="R11" s="357"/>
      <c r="S11" s="357"/>
      <c r="T11" s="357"/>
    </row>
    <row r="12" spans="1:20" ht="14.25" customHeight="1">
      <c r="A12" s="358" t="s">
        <v>179</v>
      </c>
      <c r="B12" s="628">
        <v>1.327</v>
      </c>
      <c r="C12" s="628">
        <v>0.62</v>
      </c>
      <c r="D12" s="628">
        <v>5.8000000000000003E-2</v>
      </c>
      <c r="E12" s="628">
        <v>5.5E-2</v>
      </c>
      <c r="F12" s="628">
        <v>0.39400000000000002</v>
      </c>
      <c r="G12" s="733" t="s">
        <v>558</v>
      </c>
      <c r="H12" s="628">
        <v>1.2999999999999999E-2</v>
      </c>
      <c r="I12" s="628">
        <v>1E-3</v>
      </c>
      <c r="J12" s="728" t="s">
        <v>558</v>
      </c>
      <c r="K12" s="7"/>
      <c r="L12" s="357"/>
      <c r="M12" s="357"/>
      <c r="N12" s="357"/>
      <c r="O12" s="357"/>
      <c r="P12" s="357"/>
      <c r="Q12" s="357"/>
      <c r="R12" s="357"/>
      <c r="S12" s="357"/>
      <c r="T12" s="357"/>
    </row>
    <row r="13" spans="1:20" ht="14.25" customHeight="1">
      <c r="A13" s="358" t="s">
        <v>180</v>
      </c>
      <c r="B13" s="628">
        <v>0.74199999999999999</v>
      </c>
      <c r="C13" s="628">
        <v>0.52700000000000002</v>
      </c>
      <c r="D13" s="733" t="s">
        <v>558</v>
      </c>
      <c r="E13" s="628">
        <v>0.11600000000000001</v>
      </c>
      <c r="F13" s="733" t="s">
        <v>558</v>
      </c>
      <c r="G13" s="733" t="s">
        <v>558</v>
      </c>
      <c r="H13" s="628">
        <v>3.0000000000000001E-3</v>
      </c>
      <c r="I13" s="628">
        <v>8.9999999999999993E-3</v>
      </c>
      <c r="J13" s="629">
        <v>4.0000000000000001E-3</v>
      </c>
      <c r="K13" s="7"/>
      <c r="L13" s="357"/>
      <c r="M13" s="357"/>
      <c r="N13" s="357"/>
      <c r="O13" s="357"/>
      <c r="P13" s="357"/>
      <c r="Q13" s="357"/>
      <c r="R13" s="357"/>
      <c r="S13" s="357"/>
      <c r="T13" s="357"/>
    </row>
    <row r="14" spans="1:20" ht="14.25" customHeight="1">
      <c r="A14" s="358" t="s">
        <v>181</v>
      </c>
      <c r="B14" s="628">
        <v>1.93</v>
      </c>
      <c r="C14" s="628">
        <v>1.4730000000000001</v>
      </c>
      <c r="D14" s="628">
        <v>8.7999999999999995E-2</v>
      </c>
      <c r="E14" s="628">
        <v>2.5000000000000001E-2</v>
      </c>
      <c r="F14" s="733" t="s">
        <v>558</v>
      </c>
      <c r="G14" s="733" t="s">
        <v>558</v>
      </c>
      <c r="H14" s="628">
        <v>1.7999999999999999E-2</v>
      </c>
      <c r="I14" s="733" t="s">
        <v>558</v>
      </c>
      <c r="J14" s="629">
        <v>4.5999999999999999E-2</v>
      </c>
      <c r="K14" s="7"/>
      <c r="L14" s="357"/>
      <c r="M14" s="357"/>
      <c r="N14" s="357"/>
      <c r="O14" s="357"/>
      <c r="P14" s="357"/>
      <c r="Q14" s="357"/>
      <c r="R14" s="357"/>
      <c r="S14" s="357"/>
      <c r="T14" s="357"/>
    </row>
    <row r="15" spans="1:20" ht="14.25" customHeight="1">
      <c r="A15" s="358" t="s">
        <v>182</v>
      </c>
      <c r="B15" s="628">
        <v>1.635</v>
      </c>
      <c r="C15" s="628">
        <v>0.59299999999999997</v>
      </c>
      <c r="D15" s="628">
        <v>0.158</v>
      </c>
      <c r="E15" s="628">
        <v>4.4999999999999998E-2</v>
      </c>
      <c r="F15" s="628">
        <v>0.17299999999999999</v>
      </c>
      <c r="G15" s="628">
        <v>1E-3</v>
      </c>
      <c r="H15" s="628">
        <v>7.0000000000000007E-2</v>
      </c>
      <c r="I15" s="628">
        <v>3.0000000000000001E-3</v>
      </c>
      <c r="J15" s="728" t="s">
        <v>558</v>
      </c>
      <c r="K15" s="7"/>
      <c r="L15" s="357"/>
      <c r="M15" s="357"/>
      <c r="N15" s="357"/>
      <c r="O15" s="357"/>
      <c r="P15" s="357"/>
      <c r="Q15" s="357"/>
      <c r="R15" s="357"/>
      <c r="S15" s="357"/>
      <c r="T15" s="357"/>
    </row>
    <row r="16" spans="1:20" ht="14.25" customHeight="1">
      <c r="A16" s="358" t="s">
        <v>183</v>
      </c>
      <c r="B16" s="628">
        <v>2.4249999999999998</v>
      </c>
      <c r="C16" s="628">
        <v>1.9810000000000001</v>
      </c>
      <c r="D16" s="628">
        <v>1.4E-2</v>
      </c>
      <c r="E16" s="628">
        <v>0.11799999999999999</v>
      </c>
      <c r="F16" s="733" t="s">
        <v>558</v>
      </c>
      <c r="G16" s="628">
        <v>4.0000000000000001E-3</v>
      </c>
      <c r="H16" s="628">
        <v>1.2999999999999999E-2</v>
      </c>
      <c r="I16" s="628">
        <v>7.9000000000000001E-2</v>
      </c>
      <c r="J16" s="728" t="s">
        <v>558</v>
      </c>
      <c r="K16" s="7"/>
      <c r="L16" s="357"/>
      <c r="M16" s="357"/>
      <c r="N16" s="357"/>
      <c r="O16" s="357"/>
      <c r="P16" s="357"/>
      <c r="Q16" s="357"/>
      <c r="R16" s="357"/>
      <c r="S16" s="357"/>
      <c r="T16" s="357"/>
    </row>
    <row r="17" spans="1:20" ht="14.25" customHeight="1">
      <c r="A17" s="358" t="s">
        <v>184</v>
      </c>
      <c r="B17" s="628">
        <v>1.23</v>
      </c>
      <c r="C17" s="628">
        <v>0.64300000000000002</v>
      </c>
      <c r="D17" s="628">
        <v>0.14499999999999999</v>
      </c>
      <c r="E17" s="628">
        <v>7.0000000000000001E-3</v>
      </c>
      <c r="F17" s="628">
        <v>9.2999999999999999E-2</v>
      </c>
      <c r="G17" s="733" t="s">
        <v>558</v>
      </c>
      <c r="H17" s="628">
        <v>1.9E-2</v>
      </c>
      <c r="I17" s="628">
        <v>2E-3</v>
      </c>
      <c r="J17" s="728" t="s">
        <v>558</v>
      </c>
      <c r="K17" s="7"/>
      <c r="L17" s="357"/>
      <c r="M17" s="357"/>
      <c r="N17" s="357"/>
      <c r="O17" s="357"/>
      <c r="P17" s="357"/>
      <c r="Q17" s="357"/>
      <c r="R17" s="357"/>
      <c r="S17" s="357"/>
      <c r="T17" s="357"/>
    </row>
    <row r="18" spans="1:20" ht="14.25" customHeight="1">
      <c r="A18" s="358" t="s">
        <v>185</v>
      </c>
      <c r="B18" s="628">
        <v>1.05</v>
      </c>
      <c r="C18" s="628">
        <v>0.63800000000000001</v>
      </c>
      <c r="D18" s="628">
        <v>3.5999999999999997E-2</v>
      </c>
      <c r="E18" s="628">
        <v>1E-3</v>
      </c>
      <c r="F18" s="628">
        <v>8.9999999999999993E-3</v>
      </c>
      <c r="G18" s="733" t="s">
        <v>558</v>
      </c>
      <c r="H18" s="628">
        <v>2.4E-2</v>
      </c>
      <c r="I18" s="628">
        <v>4.0000000000000001E-3</v>
      </c>
      <c r="J18" s="728" t="s">
        <v>558</v>
      </c>
      <c r="K18" s="7"/>
      <c r="L18" s="357"/>
      <c r="M18" s="357"/>
      <c r="N18" s="357"/>
      <c r="O18" s="357"/>
      <c r="P18" s="357"/>
      <c r="Q18" s="357"/>
      <c r="R18" s="357"/>
      <c r="S18" s="357"/>
      <c r="T18" s="357"/>
    </row>
    <row r="19" spans="1:20" ht="14.25" customHeight="1">
      <c r="A19" s="358" t="s">
        <v>186</v>
      </c>
      <c r="B19" s="628">
        <v>0.66100000000000003</v>
      </c>
      <c r="C19" s="628">
        <v>0.53400000000000003</v>
      </c>
      <c r="D19" s="733" t="s">
        <v>558</v>
      </c>
      <c r="E19" s="628">
        <v>3.0000000000000001E-3</v>
      </c>
      <c r="F19" s="733" t="s">
        <v>558</v>
      </c>
      <c r="G19" s="733" t="s">
        <v>558</v>
      </c>
      <c r="H19" s="628">
        <v>2E-3</v>
      </c>
      <c r="I19" s="733" t="s">
        <v>558</v>
      </c>
      <c r="J19" s="728" t="s">
        <v>558</v>
      </c>
      <c r="K19" s="7"/>
      <c r="L19" s="357"/>
      <c r="M19" s="357"/>
      <c r="N19" s="357"/>
      <c r="O19" s="357"/>
      <c r="P19" s="357"/>
      <c r="Q19" s="357"/>
      <c r="R19" s="357"/>
      <c r="S19" s="357"/>
      <c r="T19" s="357"/>
    </row>
    <row r="20" spans="1:20" ht="14.25" customHeight="1">
      <c r="A20" s="358" t="s">
        <v>187</v>
      </c>
      <c r="B20" s="628">
        <v>0.85099999999999998</v>
      </c>
      <c r="C20" s="628">
        <v>0.61399999999999999</v>
      </c>
      <c r="D20" s="628">
        <v>1.6E-2</v>
      </c>
      <c r="E20" s="628">
        <v>1E-3</v>
      </c>
      <c r="F20" s="628">
        <v>0.02</v>
      </c>
      <c r="G20" s="733" t="s">
        <v>558</v>
      </c>
      <c r="H20" s="628">
        <v>1.0999999999999999E-2</v>
      </c>
      <c r="I20" s="733" t="s">
        <v>558</v>
      </c>
      <c r="J20" s="728" t="s">
        <v>558</v>
      </c>
      <c r="K20" s="7"/>
      <c r="L20" s="357"/>
      <c r="M20" s="357"/>
      <c r="N20" s="357"/>
      <c r="O20" s="357"/>
      <c r="P20" s="357"/>
      <c r="Q20" s="357"/>
      <c r="R20" s="357"/>
      <c r="S20" s="357"/>
      <c r="T20" s="357"/>
    </row>
    <row r="21" spans="1:20" ht="14.25" customHeight="1">
      <c r="A21" s="358" t="s">
        <v>188</v>
      </c>
      <c r="B21" s="628">
        <v>5.5659999999999998</v>
      </c>
      <c r="C21" s="628">
        <v>1.855</v>
      </c>
      <c r="D21" s="628">
        <v>0.30099999999999999</v>
      </c>
      <c r="E21" s="628">
        <v>0.06</v>
      </c>
      <c r="F21" s="628">
        <v>2E-3</v>
      </c>
      <c r="G21" s="733" t="s">
        <v>558</v>
      </c>
      <c r="H21" s="628">
        <v>9.2999999999999999E-2</v>
      </c>
      <c r="I21" s="628">
        <v>1.6E-2</v>
      </c>
      <c r="J21" s="728" t="s">
        <v>558</v>
      </c>
      <c r="K21" s="7"/>
      <c r="L21" s="357"/>
      <c r="M21" s="357"/>
      <c r="N21" s="357"/>
      <c r="O21" s="357"/>
      <c r="P21" s="357"/>
      <c r="Q21" s="357"/>
      <c r="R21" s="357"/>
      <c r="S21" s="357"/>
      <c r="T21" s="357"/>
    </row>
    <row r="22" spans="1:20" ht="14.25" customHeight="1">
      <c r="A22" s="358" t="s">
        <v>189</v>
      </c>
      <c r="B22" s="628">
        <v>1.79</v>
      </c>
      <c r="C22" s="628">
        <v>1.145</v>
      </c>
      <c r="D22" s="628">
        <v>0.46500000000000002</v>
      </c>
      <c r="E22" s="628">
        <v>2E-3</v>
      </c>
      <c r="F22" s="733" t="s">
        <v>558</v>
      </c>
      <c r="G22" s="733" t="s">
        <v>558</v>
      </c>
      <c r="H22" s="628">
        <v>1.2E-2</v>
      </c>
      <c r="I22" s="733" t="s">
        <v>558</v>
      </c>
      <c r="J22" s="728" t="s">
        <v>558</v>
      </c>
      <c r="K22" s="7"/>
      <c r="L22" s="357"/>
      <c r="M22" s="357"/>
      <c r="N22" s="357"/>
      <c r="O22" s="357"/>
      <c r="P22" s="357"/>
      <c r="Q22" s="357"/>
      <c r="R22" s="357"/>
      <c r="S22" s="357"/>
      <c r="T22" s="357"/>
    </row>
    <row r="23" spans="1:20" ht="14.25" customHeight="1">
      <c r="A23" s="358" t="s">
        <v>190</v>
      </c>
      <c r="B23" s="628">
        <v>0.63100000000000001</v>
      </c>
      <c r="C23" s="628">
        <v>0.50800000000000001</v>
      </c>
      <c r="D23" s="628">
        <v>2E-3</v>
      </c>
      <c r="E23" s="733" t="s">
        <v>558</v>
      </c>
      <c r="F23" s="733" t="s">
        <v>558</v>
      </c>
      <c r="G23" s="733" t="s">
        <v>558</v>
      </c>
      <c r="H23" s="628">
        <v>3.0000000000000001E-3</v>
      </c>
      <c r="I23" s="733" t="s">
        <v>558</v>
      </c>
      <c r="J23" s="728" t="s">
        <v>558</v>
      </c>
      <c r="K23" s="7"/>
      <c r="L23" s="357"/>
      <c r="M23" s="357"/>
      <c r="N23" s="357"/>
      <c r="O23" s="357"/>
      <c r="P23" s="357"/>
      <c r="Q23" s="357"/>
      <c r="R23" s="357"/>
      <c r="S23" s="357"/>
      <c r="T23" s="357"/>
    </row>
    <row r="24" spans="1:20" ht="14.25" customHeight="1">
      <c r="A24" s="358" t="s">
        <v>191</v>
      </c>
      <c r="B24" s="628">
        <v>1.929</v>
      </c>
      <c r="C24" s="628">
        <v>1.208</v>
      </c>
      <c r="D24" s="628">
        <v>6.0000000000000001E-3</v>
      </c>
      <c r="E24" s="628">
        <v>0.01</v>
      </c>
      <c r="F24" s="733" t="s">
        <v>558</v>
      </c>
      <c r="G24" s="733" t="s">
        <v>558</v>
      </c>
      <c r="H24" s="628">
        <v>2.1999999999999999E-2</v>
      </c>
      <c r="I24" s="628">
        <v>1.4E-2</v>
      </c>
      <c r="J24" s="728" t="s">
        <v>558</v>
      </c>
      <c r="K24" s="7"/>
      <c r="L24" s="357"/>
      <c r="M24" s="357"/>
      <c r="N24" s="357"/>
      <c r="O24" s="357"/>
      <c r="P24" s="357"/>
      <c r="Q24" s="357"/>
      <c r="R24" s="357"/>
      <c r="S24" s="357"/>
      <c r="T24" s="357"/>
    </row>
    <row r="25" spans="1:20" ht="14.25" customHeight="1">
      <c r="A25" s="358" t="s">
        <v>192</v>
      </c>
      <c r="B25" s="628">
        <v>1.8660000000000001</v>
      </c>
      <c r="C25" s="628">
        <v>0.752</v>
      </c>
      <c r="D25" s="733" t="s">
        <v>558</v>
      </c>
      <c r="E25" s="628">
        <v>4.0000000000000001E-3</v>
      </c>
      <c r="F25" s="628">
        <v>0.23300000000000001</v>
      </c>
      <c r="G25" s="733" t="s">
        <v>558</v>
      </c>
      <c r="H25" s="628">
        <v>0.04</v>
      </c>
      <c r="I25" s="733" t="s">
        <v>558</v>
      </c>
      <c r="J25" s="728" t="s">
        <v>558</v>
      </c>
      <c r="K25" s="7"/>
      <c r="L25" s="359"/>
      <c r="M25" s="359"/>
      <c r="N25" s="359"/>
      <c r="O25" s="359"/>
      <c r="P25" s="359"/>
      <c r="Q25" s="359"/>
      <c r="R25" s="359"/>
      <c r="S25" s="359"/>
      <c r="T25" s="359"/>
    </row>
    <row r="26" spans="1:20">
      <c r="A26" s="7"/>
      <c r="B26" s="7"/>
      <c r="C26" s="7"/>
      <c r="D26" s="7"/>
      <c r="E26" s="7"/>
      <c r="F26" s="7"/>
      <c r="G26" s="7"/>
      <c r="H26" s="7"/>
      <c r="I26" s="7"/>
      <c r="J26" s="7"/>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5">
    <mergeCell ref="A4:A6"/>
    <mergeCell ref="B6:J6"/>
    <mergeCell ref="B4:B5"/>
    <mergeCell ref="C4:J4"/>
    <mergeCell ref="B7:J7"/>
  </mergeCells>
  <phoneticPr fontId="0" type="noConversion"/>
  <hyperlinks>
    <hyperlink ref="L1" location="'Spis tablic_Contents'!A1" display="&lt; POWRÓT"/>
    <hyperlink ref="L2" location="'Spis tablic_Contents'!A1" display="&lt; BACK"/>
  </hyperlinks>
  <pageMargins left="0.74803149606299213" right="0.74803149606299213" top="0.78740157480314965" bottom="0.78740157480314965" header="0.51181102362204722" footer="0.51181102362204722"/>
  <pageSetup paperSize="9" scale="74" fitToWidth="0" orientation="landscape"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9"/>
  <sheetViews>
    <sheetView showGridLines="0" zoomScaleNormal="100" workbookViewId="0"/>
  </sheetViews>
  <sheetFormatPr defaultColWidth="9.109375" defaultRowHeight="11.4"/>
  <cols>
    <col min="1" max="1" width="22.88671875" style="10" customWidth="1"/>
    <col min="2" max="12" width="11" style="10" customWidth="1"/>
    <col min="13" max="13" width="5.5546875" style="10" customWidth="1"/>
    <col min="14" max="14" width="12.5546875" style="10" customWidth="1"/>
    <col min="15" max="15" width="10" style="10" bestFit="1" customWidth="1"/>
    <col min="16" max="16" width="9.109375" style="10"/>
    <col min="17" max="17" width="17" style="10" bestFit="1" customWidth="1"/>
    <col min="18" max="18" width="16.5546875" style="10" customWidth="1"/>
    <col min="19" max="16384" width="9.109375" style="10"/>
  </cols>
  <sheetData>
    <row r="1" spans="1:18" ht="14.25" customHeight="1">
      <c r="A1" s="387" t="s">
        <v>1550</v>
      </c>
      <c r="B1" s="232"/>
      <c r="C1" s="232"/>
      <c r="D1" s="232"/>
      <c r="E1" s="232"/>
      <c r="F1" s="232"/>
      <c r="G1" s="232"/>
      <c r="H1" s="232"/>
      <c r="I1" s="232"/>
      <c r="J1" s="232"/>
      <c r="K1" s="232"/>
      <c r="N1" s="2" t="s">
        <v>503</v>
      </c>
      <c r="O1" s="1"/>
    </row>
    <row r="2" spans="1:18" s="196" customFormat="1" ht="14.25" customHeight="1">
      <c r="A2" s="514" t="s">
        <v>1428</v>
      </c>
      <c r="B2" s="363"/>
      <c r="C2" s="363"/>
      <c r="D2" s="363"/>
      <c r="E2" s="363"/>
      <c r="F2" s="363"/>
      <c r="G2" s="363"/>
      <c r="H2" s="363"/>
      <c r="I2" s="363"/>
      <c r="J2" s="363"/>
      <c r="K2" s="363"/>
      <c r="N2" s="87" t="s">
        <v>504</v>
      </c>
      <c r="O2" s="83"/>
    </row>
    <row r="3" spans="1:18" ht="5.0999999999999996" customHeight="1">
      <c r="A3" s="197"/>
      <c r="B3" s="197"/>
      <c r="C3" s="197"/>
      <c r="D3" s="197"/>
      <c r="E3" s="197"/>
      <c r="F3" s="197"/>
      <c r="G3" s="197"/>
      <c r="H3" s="197"/>
      <c r="I3" s="197"/>
      <c r="J3" s="197"/>
      <c r="K3" s="197"/>
    </row>
    <row r="4" spans="1:18" ht="30.75" customHeight="1">
      <c r="A4" s="952" t="s">
        <v>1193</v>
      </c>
      <c r="B4" s="948" t="s">
        <v>1033</v>
      </c>
      <c r="C4" s="925" t="s">
        <v>1029</v>
      </c>
      <c r="D4" s="926"/>
      <c r="E4" s="926"/>
      <c r="F4" s="926"/>
      <c r="G4" s="926"/>
      <c r="H4" s="926"/>
      <c r="I4" s="926"/>
      <c r="J4" s="926"/>
      <c r="K4" s="926"/>
      <c r="L4" s="361"/>
      <c r="M4" s="7"/>
    </row>
    <row r="5" spans="1:18" ht="30" customHeight="1">
      <c r="A5" s="953"/>
      <c r="B5" s="949"/>
      <c r="C5" s="925" t="s">
        <v>1030</v>
      </c>
      <c r="D5" s="926"/>
      <c r="E5" s="927"/>
      <c r="F5" s="925" t="s">
        <v>1031</v>
      </c>
      <c r="G5" s="926"/>
      <c r="H5" s="927"/>
      <c r="I5" s="948" t="s">
        <v>1035</v>
      </c>
      <c r="J5" s="925" t="s">
        <v>1032</v>
      </c>
      <c r="K5" s="926"/>
      <c r="L5" s="926"/>
      <c r="M5" s="852"/>
    </row>
    <row r="6" spans="1:18" ht="108" customHeight="1">
      <c r="A6" s="953"/>
      <c r="B6" s="1017"/>
      <c r="C6" s="4" t="s">
        <v>926</v>
      </c>
      <c r="D6" s="4" t="s">
        <v>1019</v>
      </c>
      <c r="E6" s="4" t="s">
        <v>1034</v>
      </c>
      <c r="F6" s="4" t="s">
        <v>926</v>
      </c>
      <c r="G6" s="4" t="s">
        <v>1019</v>
      </c>
      <c r="H6" s="4" t="s">
        <v>1034</v>
      </c>
      <c r="I6" s="1017"/>
      <c r="J6" s="108" t="s">
        <v>926</v>
      </c>
      <c r="K6" s="108" t="s">
        <v>1036</v>
      </c>
      <c r="L6" s="108" t="s">
        <v>1037</v>
      </c>
      <c r="M6" s="852"/>
    </row>
    <row r="7" spans="1:18" ht="28.5" customHeight="1">
      <c r="A7" s="954"/>
      <c r="B7" s="1016" t="s">
        <v>933</v>
      </c>
      <c r="C7" s="961"/>
      <c r="D7" s="961"/>
      <c r="E7" s="961"/>
      <c r="F7" s="961"/>
      <c r="G7" s="961"/>
      <c r="H7" s="961"/>
      <c r="I7" s="961"/>
      <c r="J7" s="961"/>
      <c r="K7" s="961"/>
    </row>
    <row r="8" spans="1:18" ht="14.25" customHeight="1">
      <c r="A8" s="208" t="s">
        <v>215</v>
      </c>
      <c r="B8" s="758">
        <v>198440.7</v>
      </c>
      <c r="C8" s="752">
        <v>179.3</v>
      </c>
      <c r="D8" s="759">
        <v>152.80000000000001</v>
      </c>
      <c r="E8" s="759">
        <v>26.6</v>
      </c>
      <c r="F8" s="752">
        <v>188.1</v>
      </c>
      <c r="G8" s="759">
        <v>149.19999999999999</v>
      </c>
      <c r="H8" s="759">
        <v>39</v>
      </c>
      <c r="I8" s="760">
        <v>293.5</v>
      </c>
      <c r="J8" s="759">
        <v>197281.7</v>
      </c>
      <c r="K8" s="759">
        <v>9404.5</v>
      </c>
      <c r="L8" s="763">
        <v>187877.2</v>
      </c>
      <c r="M8" s="896"/>
      <c r="N8" s="359"/>
      <c r="O8" s="359"/>
      <c r="Q8" s="362"/>
      <c r="R8" s="362"/>
    </row>
    <row r="9" spans="1:18" ht="14.25" customHeight="1">
      <c r="A9" s="364" t="s">
        <v>572</v>
      </c>
      <c r="B9" s="254"/>
      <c r="C9" s="253"/>
      <c r="D9" s="254"/>
      <c r="E9" s="253"/>
      <c r="F9" s="625"/>
      <c r="G9" s="254"/>
      <c r="H9" s="253"/>
      <c r="I9" s="253"/>
      <c r="J9" s="253"/>
      <c r="K9" s="253"/>
      <c r="L9" s="762"/>
      <c r="M9" s="762"/>
      <c r="N9" s="359"/>
      <c r="Q9" s="362"/>
      <c r="R9" s="362"/>
    </row>
    <row r="10" spans="1:18" ht="14.25" customHeight="1">
      <c r="A10" s="124" t="s">
        <v>177</v>
      </c>
      <c r="B10" s="253">
        <v>10243.299999999999</v>
      </c>
      <c r="C10" s="253">
        <v>8.3000000000000007</v>
      </c>
      <c r="D10" s="253">
        <v>7.3</v>
      </c>
      <c r="E10" s="253">
        <v>1</v>
      </c>
      <c r="F10" s="253">
        <v>9.6</v>
      </c>
      <c r="G10" s="761">
        <v>8</v>
      </c>
      <c r="H10" s="762">
        <v>1.7</v>
      </c>
      <c r="I10" s="253">
        <v>4.9000000000000004</v>
      </c>
      <c r="J10" s="253">
        <v>10217.5</v>
      </c>
      <c r="K10" s="762">
        <v>72</v>
      </c>
      <c r="L10" s="764">
        <v>10145.5</v>
      </c>
      <c r="M10" s="768"/>
      <c r="N10" s="359"/>
      <c r="Q10" s="362"/>
      <c r="R10" s="362"/>
    </row>
    <row r="11" spans="1:18" ht="14.25" customHeight="1">
      <c r="A11" s="124" t="s">
        <v>178</v>
      </c>
      <c r="B11" s="254">
        <v>9733</v>
      </c>
      <c r="C11" s="253">
        <v>8.5</v>
      </c>
      <c r="D11" s="254">
        <v>7.7</v>
      </c>
      <c r="E11" s="253">
        <v>0.8</v>
      </c>
      <c r="F11" s="625">
        <v>9.1</v>
      </c>
      <c r="G11" s="254">
        <v>6.6</v>
      </c>
      <c r="H11" s="253">
        <v>2.6</v>
      </c>
      <c r="I11" s="253">
        <v>16.7</v>
      </c>
      <c r="J11" s="254">
        <v>9689</v>
      </c>
      <c r="K11" s="254">
        <v>2169.8000000000002</v>
      </c>
      <c r="L11" s="764">
        <v>7519.3</v>
      </c>
      <c r="M11" s="768"/>
      <c r="N11" s="359"/>
    </row>
    <row r="12" spans="1:18" ht="14.25" customHeight="1">
      <c r="A12" s="124" t="s">
        <v>179</v>
      </c>
      <c r="B12" s="254">
        <v>4986.5</v>
      </c>
      <c r="C12" s="253">
        <v>4.5</v>
      </c>
      <c r="D12" s="254">
        <v>4.4000000000000004</v>
      </c>
      <c r="E12" s="253">
        <v>0.1</v>
      </c>
      <c r="F12" s="625">
        <v>5.4</v>
      </c>
      <c r="G12" s="254">
        <v>3.1</v>
      </c>
      <c r="H12" s="253">
        <v>2.2999999999999998</v>
      </c>
      <c r="I12" s="253">
        <v>5.2</v>
      </c>
      <c r="J12" s="254">
        <v>4968.5</v>
      </c>
      <c r="K12" s="254">
        <v>263</v>
      </c>
      <c r="L12" s="764">
        <v>4705.5</v>
      </c>
      <c r="M12" s="768"/>
      <c r="N12" s="359"/>
    </row>
    <row r="13" spans="1:18" ht="14.25" customHeight="1">
      <c r="A13" s="124" t="s">
        <v>180</v>
      </c>
      <c r="B13" s="254">
        <v>3320</v>
      </c>
      <c r="C13" s="253">
        <v>1.7</v>
      </c>
      <c r="D13" s="254">
        <v>0.8</v>
      </c>
      <c r="E13" s="253">
        <v>0.9</v>
      </c>
      <c r="F13" s="625">
        <v>4.0999999999999996</v>
      </c>
      <c r="G13" s="254">
        <v>3.2</v>
      </c>
      <c r="H13" s="253">
        <v>0.8</v>
      </c>
      <c r="I13" s="253">
        <v>2.5</v>
      </c>
      <c r="J13" s="254">
        <v>3310.5</v>
      </c>
      <c r="K13" s="254">
        <v>297.60000000000002</v>
      </c>
      <c r="L13" s="764">
        <v>3012.9</v>
      </c>
      <c r="M13" s="768"/>
      <c r="N13" s="359"/>
    </row>
    <row r="14" spans="1:18" ht="14.25" customHeight="1">
      <c r="A14" s="124" t="s">
        <v>181</v>
      </c>
      <c r="B14" s="254">
        <v>38212.6</v>
      </c>
      <c r="C14" s="253">
        <v>36.200000000000003</v>
      </c>
      <c r="D14" s="254">
        <v>35.6</v>
      </c>
      <c r="E14" s="253">
        <v>0.6</v>
      </c>
      <c r="F14" s="625">
        <v>30.8</v>
      </c>
      <c r="G14" s="254">
        <v>28.6</v>
      </c>
      <c r="H14" s="253">
        <v>2.2999999999999998</v>
      </c>
      <c r="I14" s="253">
        <v>28.4</v>
      </c>
      <c r="J14" s="254">
        <v>38115.699999999997</v>
      </c>
      <c r="K14" s="254">
        <v>694.4</v>
      </c>
      <c r="L14" s="764">
        <v>37421.199999999997</v>
      </c>
      <c r="M14" s="768"/>
      <c r="N14" s="359"/>
    </row>
    <row r="15" spans="1:18" ht="14.25" customHeight="1">
      <c r="A15" s="124" t="s">
        <v>182</v>
      </c>
      <c r="B15" s="254">
        <v>8996.2000000000007</v>
      </c>
      <c r="C15" s="253">
        <v>8.1999999999999993</v>
      </c>
      <c r="D15" s="254">
        <v>7.3</v>
      </c>
      <c r="E15" s="253">
        <v>0.9</v>
      </c>
      <c r="F15" s="625">
        <v>12.1</v>
      </c>
      <c r="G15" s="254">
        <v>5.7</v>
      </c>
      <c r="H15" s="253">
        <v>6.4</v>
      </c>
      <c r="I15" s="253">
        <v>18.399999999999999</v>
      </c>
      <c r="J15" s="254">
        <v>8925.6</v>
      </c>
      <c r="K15" s="254">
        <v>106.9</v>
      </c>
      <c r="L15" s="764">
        <v>8818.7000000000007</v>
      </c>
      <c r="M15" s="768"/>
      <c r="N15" s="359"/>
    </row>
    <row r="16" spans="1:18" ht="14.25" customHeight="1">
      <c r="A16" s="124" t="s">
        <v>183</v>
      </c>
      <c r="B16" s="254">
        <v>32541</v>
      </c>
      <c r="C16" s="253">
        <v>30.3</v>
      </c>
      <c r="D16" s="254">
        <v>25.4</v>
      </c>
      <c r="E16" s="253">
        <v>4.9000000000000004</v>
      </c>
      <c r="F16" s="625">
        <v>25.1</v>
      </c>
      <c r="G16" s="254">
        <v>22.2</v>
      </c>
      <c r="H16" s="253">
        <v>2.9</v>
      </c>
      <c r="I16" s="253">
        <v>10.6</v>
      </c>
      <c r="J16" s="254">
        <v>32469.5</v>
      </c>
      <c r="K16" s="254">
        <v>415.6</v>
      </c>
      <c r="L16" s="764">
        <v>32053.9</v>
      </c>
      <c r="M16" s="768"/>
      <c r="N16" s="359"/>
    </row>
    <row r="17" spans="1:14" ht="14.25" customHeight="1">
      <c r="A17" s="124" t="s">
        <v>184</v>
      </c>
      <c r="B17" s="254">
        <v>13801</v>
      </c>
      <c r="C17" s="253">
        <v>6.9</v>
      </c>
      <c r="D17" s="254">
        <v>5.4</v>
      </c>
      <c r="E17" s="253">
        <v>1.6</v>
      </c>
      <c r="F17" s="625">
        <v>13.9</v>
      </c>
      <c r="G17" s="254">
        <v>9.9</v>
      </c>
      <c r="H17" s="253">
        <v>4</v>
      </c>
      <c r="I17" s="253">
        <v>17.100000000000001</v>
      </c>
      <c r="J17" s="254">
        <v>13760.9</v>
      </c>
      <c r="K17" s="254">
        <v>390.9</v>
      </c>
      <c r="L17" s="764">
        <v>13370</v>
      </c>
      <c r="M17" s="768"/>
      <c r="N17" s="359"/>
    </row>
    <row r="18" spans="1:14" ht="14.25" customHeight="1">
      <c r="A18" s="124" t="s">
        <v>185</v>
      </c>
      <c r="B18" s="254">
        <v>2885.8</v>
      </c>
      <c r="C18" s="253">
        <v>5</v>
      </c>
      <c r="D18" s="254">
        <v>4.7</v>
      </c>
      <c r="E18" s="253">
        <v>0.3</v>
      </c>
      <c r="F18" s="625">
        <v>5.0999999999999996</v>
      </c>
      <c r="G18" s="254">
        <v>3.6</v>
      </c>
      <c r="H18" s="253">
        <v>1.5</v>
      </c>
      <c r="I18" s="253">
        <v>5.3</v>
      </c>
      <c r="J18" s="254">
        <v>2869.1</v>
      </c>
      <c r="K18" s="254">
        <v>159.6</v>
      </c>
      <c r="L18" s="764">
        <v>2709.5</v>
      </c>
      <c r="M18" s="768"/>
      <c r="N18" s="359"/>
    </row>
    <row r="19" spans="1:14" ht="14.25" customHeight="1">
      <c r="A19" s="124" t="s">
        <v>186</v>
      </c>
      <c r="B19" s="254">
        <v>2136.1</v>
      </c>
      <c r="C19" s="253">
        <v>1.9</v>
      </c>
      <c r="D19" s="254">
        <v>1.8</v>
      </c>
      <c r="E19" s="253">
        <v>0</v>
      </c>
      <c r="F19" s="625">
        <v>2.4</v>
      </c>
      <c r="G19" s="254">
        <v>2.1</v>
      </c>
      <c r="H19" s="253">
        <v>0.3</v>
      </c>
      <c r="I19" s="253">
        <v>2.9</v>
      </c>
      <c r="J19" s="254">
        <v>2128.1</v>
      </c>
      <c r="K19" s="254">
        <v>697.3</v>
      </c>
      <c r="L19" s="764">
        <v>1430.8</v>
      </c>
      <c r="M19" s="768"/>
      <c r="N19" s="359"/>
    </row>
    <row r="20" spans="1:14" ht="14.25" customHeight="1">
      <c r="A20" s="124" t="s">
        <v>187</v>
      </c>
      <c r="B20" s="254">
        <v>6633.1</v>
      </c>
      <c r="C20" s="253">
        <v>5.3</v>
      </c>
      <c r="D20" s="254">
        <v>5.0999999999999996</v>
      </c>
      <c r="E20" s="253">
        <v>0.2</v>
      </c>
      <c r="F20" s="625">
        <v>5</v>
      </c>
      <c r="G20" s="254">
        <v>4.4000000000000004</v>
      </c>
      <c r="H20" s="253">
        <v>0.5</v>
      </c>
      <c r="I20" s="253">
        <v>4.5999999999999996</v>
      </c>
      <c r="J20" s="254">
        <v>6616.6</v>
      </c>
      <c r="K20" s="254">
        <v>856</v>
      </c>
      <c r="L20" s="764">
        <v>5760.6</v>
      </c>
      <c r="M20" s="768"/>
      <c r="N20" s="359"/>
    </row>
    <row r="21" spans="1:14" ht="14.25" customHeight="1">
      <c r="A21" s="124" t="s">
        <v>188</v>
      </c>
      <c r="B21" s="254">
        <v>32432.400000000001</v>
      </c>
      <c r="C21" s="253">
        <v>29.9</v>
      </c>
      <c r="D21" s="254">
        <v>22.5</v>
      </c>
      <c r="E21" s="253">
        <v>7.4</v>
      </c>
      <c r="F21" s="625">
        <v>30.2</v>
      </c>
      <c r="G21" s="254">
        <v>24</v>
      </c>
      <c r="H21" s="253">
        <v>6.2</v>
      </c>
      <c r="I21" s="253">
        <v>130.5</v>
      </c>
      <c r="J21" s="254">
        <v>31821.599999999999</v>
      </c>
      <c r="K21" s="254">
        <v>492.3</v>
      </c>
      <c r="L21" s="764">
        <v>31329.3</v>
      </c>
      <c r="M21" s="768"/>
      <c r="N21" s="359"/>
    </row>
    <row r="22" spans="1:14" ht="14.25" customHeight="1">
      <c r="A22" s="124" t="s">
        <v>189</v>
      </c>
      <c r="B22" s="254">
        <v>13652.8</v>
      </c>
      <c r="C22" s="253">
        <v>12.9</v>
      </c>
      <c r="D22" s="254">
        <v>8.3000000000000007</v>
      </c>
      <c r="E22" s="253">
        <v>4.5999999999999996</v>
      </c>
      <c r="F22" s="625">
        <v>12.8</v>
      </c>
      <c r="G22" s="254">
        <v>7.9</v>
      </c>
      <c r="H22" s="253">
        <v>4.9000000000000004</v>
      </c>
      <c r="I22" s="253">
        <v>35.799999999999997</v>
      </c>
      <c r="J22" s="254">
        <v>13588.7</v>
      </c>
      <c r="K22" s="254">
        <v>304.3</v>
      </c>
      <c r="L22" s="764">
        <v>13284.4</v>
      </c>
      <c r="M22" s="768"/>
      <c r="N22" s="359"/>
    </row>
    <row r="23" spans="1:14" ht="14.25" customHeight="1">
      <c r="A23" s="124" t="s">
        <v>190</v>
      </c>
      <c r="B23" s="254">
        <v>1723.3</v>
      </c>
      <c r="C23" s="253">
        <v>3.6</v>
      </c>
      <c r="D23" s="254">
        <v>3.5</v>
      </c>
      <c r="E23" s="253">
        <v>0</v>
      </c>
      <c r="F23" s="625">
        <v>3.5</v>
      </c>
      <c r="G23" s="254">
        <v>3.4</v>
      </c>
      <c r="H23" s="253">
        <v>0.1</v>
      </c>
      <c r="I23" s="253">
        <v>2.8</v>
      </c>
      <c r="J23" s="254">
        <v>1712.4</v>
      </c>
      <c r="K23" s="254">
        <v>378.3</v>
      </c>
      <c r="L23" s="764">
        <v>1334</v>
      </c>
      <c r="M23" s="768"/>
      <c r="N23" s="359"/>
    </row>
    <row r="24" spans="1:14" ht="14.25" customHeight="1">
      <c r="A24" s="124" t="s">
        <v>191</v>
      </c>
      <c r="B24" s="254">
        <v>10897.9</v>
      </c>
      <c r="C24" s="253">
        <v>8.5</v>
      </c>
      <c r="D24" s="254">
        <v>8.1</v>
      </c>
      <c r="E24" s="253">
        <v>0.5</v>
      </c>
      <c r="F24" s="625">
        <v>12.4</v>
      </c>
      <c r="G24" s="254">
        <v>11.4</v>
      </c>
      <c r="H24" s="253">
        <v>1.1000000000000001</v>
      </c>
      <c r="I24" s="253">
        <v>5.2</v>
      </c>
      <c r="J24" s="254">
        <v>10865.4</v>
      </c>
      <c r="K24" s="254">
        <v>923.6</v>
      </c>
      <c r="L24" s="764">
        <v>9941.9</v>
      </c>
      <c r="M24" s="768"/>
      <c r="N24" s="359"/>
    </row>
    <row r="25" spans="1:14" ht="14.25" customHeight="1">
      <c r="A25" s="124" t="s">
        <v>192</v>
      </c>
      <c r="B25" s="254">
        <v>6245.8</v>
      </c>
      <c r="C25" s="253">
        <v>7.8</v>
      </c>
      <c r="D25" s="254">
        <v>5.0999999999999996</v>
      </c>
      <c r="E25" s="253">
        <v>2.7</v>
      </c>
      <c r="F25" s="625">
        <v>6.5</v>
      </c>
      <c r="G25" s="254">
        <v>5.0999999999999996</v>
      </c>
      <c r="H25" s="253">
        <v>1.4</v>
      </c>
      <c r="I25" s="253">
        <v>2.6</v>
      </c>
      <c r="J25" s="254">
        <v>6222.6</v>
      </c>
      <c r="K25" s="254">
        <v>1182.7</v>
      </c>
      <c r="L25" s="764">
        <v>5039.8999999999996</v>
      </c>
      <c r="M25" s="768"/>
      <c r="N25" s="359"/>
    </row>
    <row r="26" spans="1:14">
      <c r="A26" s="7"/>
      <c r="B26" s="7"/>
      <c r="C26" s="266"/>
      <c r="D26" s="266"/>
      <c r="E26" s="266"/>
      <c r="F26" s="266"/>
      <c r="G26" s="266"/>
      <c r="H26" s="266"/>
      <c r="I26" s="266"/>
      <c r="J26" s="266"/>
      <c r="K26" s="266"/>
      <c r="L26" s="359"/>
      <c r="M26" s="359"/>
    </row>
    <row r="27" spans="1:14">
      <c r="A27" s="7"/>
      <c r="B27" s="266"/>
      <c r="C27" s="266"/>
      <c r="D27" s="266"/>
      <c r="E27" s="266"/>
      <c r="F27" s="266"/>
      <c r="G27" s="266"/>
      <c r="H27" s="266"/>
      <c r="I27" s="266"/>
      <c r="J27" s="266"/>
      <c r="K27" s="266"/>
      <c r="L27" s="266"/>
      <c r="M27" s="266"/>
    </row>
    <row r="29" spans="1:14">
      <c r="B29" s="359"/>
      <c r="C29" s="359"/>
      <c r="D29" s="359"/>
      <c r="E29" s="359"/>
      <c r="F29" s="359"/>
      <c r="G29" s="359"/>
      <c r="H29" s="359"/>
      <c r="I29" s="359"/>
      <c r="J29" s="359"/>
      <c r="K29" s="359"/>
      <c r="L29" s="359"/>
      <c r="M29" s="359"/>
    </row>
  </sheetData>
  <customSheetViews>
    <customSheetView guid="{17A61E15-CB34-4E45-B54C-4890B27A542F}" showGridLines="0">
      <selection activeCell="H9" sqref="H9:H10"/>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8">
    <mergeCell ref="B7:K7"/>
    <mergeCell ref="C4:K4"/>
    <mergeCell ref="A4:A7"/>
    <mergeCell ref="B4:B6"/>
    <mergeCell ref="C5:E5"/>
    <mergeCell ref="F5:H5"/>
    <mergeCell ref="I5:I6"/>
    <mergeCell ref="J5:L5"/>
  </mergeCells>
  <phoneticPr fontId="0" type="noConversion"/>
  <hyperlinks>
    <hyperlink ref="N1" location="'Spis tablic_Contents'!A1" display="&lt; POWRÓT"/>
    <hyperlink ref="N2" location="'Spis tablic_Contents'!A1" display="&lt; BACK"/>
  </hyperlinks>
  <pageMargins left="0.74803149606299213" right="0.74803149606299213" top="0.78740157480314965" bottom="0.78740157480314965" header="0.51181102362204722" footer="0.51181102362204722"/>
  <pageSetup paperSize="9" scale="69" fitToWidth="0" orientation="landscape" r:id="rId2"/>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97"/>
  <sheetViews>
    <sheetView showGridLines="0" zoomScaleNormal="100" workbookViewId="0"/>
  </sheetViews>
  <sheetFormatPr defaultColWidth="9.109375" defaultRowHeight="11.4"/>
  <cols>
    <col min="1" max="1" width="20.88671875" style="10" customWidth="1"/>
    <col min="2" max="8" width="14" style="10" customWidth="1"/>
    <col min="9" max="10" width="13.6640625" style="10" customWidth="1"/>
    <col min="11" max="11" width="7.5546875" style="10" customWidth="1"/>
    <col min="12" max="12" width="10.109375" style="10" customWidth="1"/>
    <col min="13" max="16384" width="9.109375" style="10"/>
  </cols>
  <sheetData>
    <row r="1" spans="1:13" ht="14.25" customHeight="1">
      <c r="A1" s="481" t="s">
        <v>1551</v>
      </c>
      <c r="B1" s="365"/>
      <c r="C1" s="365"/>
      <c r="D1" s="365"/>
      <c r="E1" s="365"/>
      <c r="F1" s="365"/>
      <c r="G1" s="365"/>
      <c r="H1" s="365"/>
      <c r="I1" s="365"/>
      <c r="J1" s="365"/>
      <c r="K1" s="365"/>
      <c r="L1" s="2" t="s">
        <v>503</v>
      </c>
      <c r="M1" s="1"/>
    </row>
    <row r="2" spans="1:13" ht="14.25" customHeight="1">
      <c r="A2" s="372" t="s">
        <v>1410</v>
      </c>
      <c r="B2" s="365"/>
      <c r="C2" s="366"/>
      <c r="D2" s="366"/>
      <c r="E2" s="366"/>
      <c r="F2" s="366"/>
      <c r="G2" s="366"/>
      <c r="H2" s="366"/>
      <c r="I2" s="366"/>
      <c r="J2" s="366"/>
      <c r="K2" s="366"/>
      <c r="L2" s="87" t="s">
        <v>504</v>
      </c>
      <c r="M2" s="1"/>
    </row>
    <row r="3" spans="1:13" ht="5.0999999999999996" customHeight="1">
      <c r="A3" s="197"/>
      <c r="B3" s="198"/>
      <c r="C3" s="198"/>
      <c r="D3" s="198"/>
      <c r="E3" s="198"/>
      <c r="F3" s="198"/>
      <c r="G3" s="198"/>
      <c r="H3" s="198"/>
      <c r="I3" s="198"/>
      <c r="J3" s="198"/>
      <c r="K3" s="197"/>
      <c r="L3" s="7"/>
    </row>
    <row r="4" spans="1:13" ht="33.75" customHeight="1">
      <c r="A4" s="1005" t="s">
        <v>1043</v>
      </c>
      <c r="B4" s="925" t="s">
        <v>1038</v>
      </c>
      <c r="C4" s="926"/>
      <c r="D4" s="926"/>
      <c r="E4" s="926"/>
      <c r="F4" s="926"/>
      <c r="G4" s="926"/>
      <c r="H4" s="926"/>
      <c r="I4" s="926"/>
      <c r="J4" s="926"/>
      <c r="K4" s="104"/>
      <c r="L4" s="7"/>
    </row>
    <row r="5" spans="1:13" ht="33.75" customHeight="1">
      <c r="A5" s="1014"/>
      <c r="B5" s="1007" t="s">
        <v>1039</v>
      </c>
      <c r="C5" s="1008"/>
      <c r="D5" s="925" t="s">
        <v>1040</v>
      </c>
      <c r="E5" s="926"/>
      <c r="F5" s="926"/>
      <c r="G5" s="926"/>
      <c r="H5" s="927"/>
      <c r="I5" s="957" t="s">
        <v>1591</v>
      </c>
      <c r="J5" s="1000"/>
      <c r="K5" s="367"/>
      <c r="L5" s="7"/>
    </row>
    <row r="6" spans="1:13" ht="33.75" customHeight="1">
      <c r="A6" s="1014"/>
      <c r="B6" s="1002" t="s">
        <v>926</v>
      </c>
      <c r="C6" s="1002" t="s">
        <v>1041</v>
      </c>
      <c r="D6" s="1002" t="s">
        <v>926</v>
      </c>
      <c r="E6" s="1007" t="s">
        <v>929</v>
      </c>
      <c r="F6" s="1009"/>
      <c r="G6" s="1009"/>
      <c r="H6" s="1008"/>
      <c r="I6" s="1020"/>
      <c r="J6" s="1021"/>
      <c r="K6" s="367"/>
      <c r="L6" s="7"/>
    </row>
    <row r="7" spans="1:13" ht="33.75" customHeight="1">
      <c r="A7" s="1014"/>
      <c r="B7" s="1003"/>
      <c r="C7" s="1003"/>
      <c r="D7" s="1003"/>
      <c r="E7" s="4" t="s">
        <v>1030</v>
      </c>
      <c r="F7" s="368" t="s">
        <v>1031</v>
      </c>
      <c r="G7" s="4" t="s">
        <v>1042</v>
      </c>
      <c r="H7" s="104" t="s">
        <v>1032</v>
      </c>
      <c r="I7" s="1022"/>
      <c r="J7" s="1001"/>
      <c r="K7" s="367"/>
      <c r="L7" s="7"/>
    </row>
    <row r="8" spans="1:13" ht="33.75" customHeight="1">
      <c r="A8" s="1010"/>
      <c r="B8" s="1007" t="s">
        <v>988</v>
      </c>
      <c r="C8" s="1009"/>
      <c r="D8" s="1009"/>
      <c r="E8" s="1009"/>
      <c r="F8" s="1009"/>
      <c r="G8" s="1009"/>
      <c r="H8" s="1008"/>
      <c r="I8" s="329" t="s">
        <v>1044</v>
      </c>
      <c r="J8" s="329" t="s">
        <v>1040</v>
      </c>
      <c r="K8" s="367"/>
      <c r="L8" s="7"/>
    </row>
    <row r="9" spans="1:13" ht="14.25" customHeight="1">
      <c r="A9" s="725" t="s">
        <v>285</v>
      </c>
      <c r="B9" s="726">
        <v>40</v>
      </c>
      <c r="C9" s="726">
        <v>15</v>
      </c>
      <c r="D9" s="726">
        <v>41397</v>
      </c>
      <c r="E9" s="726">
        <v>178</v>
      </c>
      <c r="F9" s="726">
        <v>78</v>
      </c>
      <c r="G9" s="726">
        <v>37</v>
      </c>
      <c r="H9" s="726">
        <v>41094</v>
      </c>
      <c r="I9" s="254">
        <v>98.1</v>
      </c>
      <c r="J9" s="254">
        <v>0.3</v>
      </c>
      <c r="K9" s="357"/>
      <c r="L9" s="369"/>
      <c r="M9" s="369"/>
    </row>
    <row r="10" spans="1:13" ht="14.25" customHeight="1">
      <c r="A10" s="727" t="s">
        <v>286</v>
      </c>
      <c r="B10" s="726">
        <v>16</v>
      </c>
      <c r="C10" s="726">
        <v>16</v>
      </c>
      <c r="D10" s="726">
        <v>16354</v>
      </c>
      <c r="E10" s="726">
        <v>38</v>
      </c>
      <c r="F10" s="726">
        <v>21</v>
      </c>
      <c r="G10" s="726">
        <v>60</v>
      </c>
      <c r="H10" s="726">
        <v>16235</v>
      </c>
      <c r="I10" s="254">
        <v>48.4</v>
      </c>
      <c r="J10" s="726" t="s">
        <v>805</v>
      </c>
      <c r="K10" s="370"/>
      <c r="L10" s="369"/>
      <c r="M10" s="369"/>
    </row>
    <row r="11" spans="1:13" ht="14.25" customHeight="1">
      <c r="A11" s="727" t="s">
        <v>287</v>
      </c>
      <c r="B11" s="728" t="s">
        <v>558</v>
      </c>
      <c r="C11" s="728" t="s">
        <v>558</v>
      </c>
      <c r="D11" s="726">
        <v>2</v>
      </c>
      <c r="E11" s="728" t="s">
        <v>558</v>
      </c>
      <c r="F11" s="726">
        <v>1</v>
      </c>
      <c r="G11" s="728" t="s">
        <v>558</v>
      </c>
      <c r="H11" s="726">
        <v>1</v>
      </c>
      <c r="I11" s="728" t="s">
        <v>558</v>
      </c>
      <c r="J11" s="726" t="s">
        <v>805</v>
      </c>
      <c r="K11" s="370"/>
      <c r="L11" s="369"/>
      <c r="M11" s="369"/>
    </row>
    <row r="12" spans="1:13" ht="14.25" customHeight="1">
      <c r="A12" s="727" t="s">
        <v>779</v>
      </c>
      <c r="B12" s="728" t="s">
        <v>558</v>
      </c>
      <c r="C12" s="728" t="s">
        <v>558</v>
      </c>
      <c r="D12" s="726">
        <v>863</v>
      </c>
      <c r="E12" s="728" t="s">
        <v>558</v>
      </c>
      <c r="F12" s="726">
        <v>1</v>
      </c>
      <c r="G12" s="728" t="s">
        <v>558</v>
      </c>
      <c r="H12" s="726">
        <v>862</v>
      </c>
      <c r="I12" s="728" t="s">
        <v>558</v>
      </c>
      <c r="J12" s="726" t="s">
        <v>805</v>
      </c>
      <c r="K12" s="370"/>
      <c r="L12" s="369"/>
      <c r="M12" s="369"/>
    </row>
    <row r="13" spans="1:13" ht="14.25" customHeight="1">
      <c r="A13" s="727" t="s">
        <v>684</v>
      </c>
      <c r="B13" s="728" t="s">
        <v>558</v>
      </c>
      <c r="C13" s="728" t="s">
        <v>558</v>
      </c>
      <c r="D13" s="726">
        <v>506</v>
      </c>
      <c r="E13" s="728" t="s">
        <v>558</v>
      </c>
      <c r="F13" s="728" t="s">
        <v>558</v>
      </c>
      <c r="G13" s="728" t="s">
        <v>558</v>
      </c>
      <c r="H13" s="726">
        <v>506</v>
      </c>
      <c r="I13" s="728" t="s">
        <v>558</v>
      </c>
      <c r="J13" s="728" t="s">
        <v>558</v>
      </c>
      <c r="K13" s="370"/>
      <c r="L13" s="369"/>
      <c r="M13" s="369"/>
    </row>
    <row r="14" spans="1:13" ht="14.25" customHeight="1">
      <c r="A14" s="727" t="s">
        <v>208</v>
      </c>
      <c r="B14" s="726">
        <v>223</v>
      </c>
      <c r="C14" s="726">
        <v>167</v>
      </c>
      <c r="D14" s="726">
        <v>1254306</v>
      </c>
      <c r="E14" s="726">
        <v>1028</v>
      </c>
      <c r="F14" s="726">
        <v>660</v>
      </c>
      <c r="G14" s="726">
        <v>5056</v>
      </c>
      <c r="H14" s="726">
        <v>1246186</v>
      </c>
      <c r="I14" s="254">
        <v>99</v>
      </c>
      <c r="J14" s="254">
        <v>17.899999999999999</v>
      </c>
      <c r="K14" s="357"/>
      <c r="L14" s="369"/>
      <c r="M14" s="369"/>
    </row>
    <row r="15" spans="1:13" ht="14.25" customHeight="1">
      <c r="A15" s="727" t="s">
        <v>685</v>
      </c>
      <c r="B15" s="728" t="s">
        <v>558</v>
      </c>
      <c r="C15" s="728" t="s">
        <v>558</v>
      </c>
      <c r="D15" s="728" t="s">
        <v>558</v>
      </c>
      <c r="E15" s="728" t="s">
        <v>558</v>
      </c>
      <c r="F15" s="728" t="s">
        <v>558</v>
      </c>
      <c r="G15" s="728" t="s">
        <v>558</v>
      </c>
      <c r="H15" s="728" t="s">
        <v>558</v>
      </c>
      <c r="I15" s="728" t="s">
        <v>558</v>
      </c>
      <c r="J15" s="728" t="s">
        <v>558</v>
      </c>
      <c r="K15" s="370"/>
      <c r="L15" s="369"/>
      <c r="M15" s="369"/>
    </row>
    <row r="16" spans="1:13" ht="14.25" customHeight="1">
      <c r="A16" s="727" t="s">
        <v>288</v>
      </c>
      <c r="B16" s="728" t="s">
        <v>558</v>
      </c>
      <c r="C16" s="728" t="s">
        <v>558</v>
      </c>
      <c r="D16" s="726">
        <v>215</v>
      </c>
      <c r="E16" s="728" t="s">
        <v>558</v>
      </c>
      <c r="F16" s="728" t="s">
        <v>558</v>
      </c>
      <c r="G16" s="728" t="s">
        <v>558</v>
      </c>
      <c r="H16" s="726">
        <v>215</v>
      </c>
      <c r="I16" s="728" t="s">
        <v>558</v>
      </c>
      <c r="J16" s="728" t="s">
        <v>558</v>
      </c>
      <c r="K16" s="370"/>
      <c r="L16" s="369"/>
      <c r="M16" s="369"/>
    </row>
    <row r="17" spans="1:13" ht="14.25" customHeight="1">
      <c r="A17" s="727" t="s">
        <v>45</v>
      </c>
      <c r="B17" s="726">
        <v>10</v>
      </c>
      <c r="C17" s="726">
        <v>10</v>
      </c>
      <c r="D17" s="726">
        <v>80848</v>
      </c>
      <c r="E17" s="726">
        <v>183</v>
      </c>
      <c r="F17" s="726">
        <v>86</v>
      </c>
      <c r="G17" s="726">
        <v>47</v>
      </c>
      <c r="H17" s="726">
        <v>80532</v>
      </c>
      <c r="I17" s="254">
        <v>99.4</v>
      </c>
      <c r="J17" s="726" t="s">
        <v>805</v>
      </c>
      <c r="K17" s="370"/>
      <c r="L17" s="369"/>
      <c r="M17" s="369"/>
    </row>
    <row r="18" spans="1:13" ht="14.25" customHeight="1">
      <c r="A18" s="727" t="s">
        <v>289</v>
      </c>
      <c r="B18" s="728" t="s">
        <v>558</v>
      </c>
      <c r="C18" s="728" t="s">
        <v>558</v>
      </c>
      <c r="D18" s="726">
        <v>1285</v>
      </c>
      <c r="E18" s="728" t="s">
        <v>558</v>
      </c>
      <c r="F18" s="726">
        <v>1</v>
      </c>
      <c r="G18" s="728" t="s">
        <v>558</v>
      </c>
      <c r="H18" s="726">
        <v>1284</v>
      </c>
      <c r="I18" s="728" t="s">
        <v>558</v>
      </c>
      <c r="J18" s="726" t="s">
        <v>805</v>
      </c>
      <c r="K18" s="370"/>
      <c r="L18" s="369"/>
      <c r="M18" s="369"/>
    </row>
    <row r="19" spans="1:13" ht="14.25" customHeight="1">
      <c r="A19" s="727" t="s">
        <v>290</v>
      </c>
      <c r="B19" s="728" t="s">
        <v>558</v>
      </c>
      <c r="C19" s="728" t="s">
        <v>558</v>
      </c>
      <c r="D19" s="726">
        <v>1575</v>
      </c>
      <c r="E19" s="728" t="s">
        <v>558</v>
      </c>
      <c r="F19" s="726">
        <v>1</v>
      </c>
      <c r="G19" s="728" t="s">
        <v>558</v>
      </c>
      <c r="H19" s="726">
        <v>1573</v>
      </c>
      <c r="I19" s="728" t="s">
        <v>558</v>
      </c>
      <c r="J19" s="726" t="s">
        <v>805</v>
      </c>
      <c r="K19" s="370"/>
      <c r="L19" s="369"/>
      <c r="M19" s="369"/>
    </row>
    <row r="20" spans="1:13" ht="14.25" customHeight="1">
      <c r="A20" s="727" t="s">
        <v>686</v>
      </c>
      <c r="B20" s="726">
        <v>3</v>
      </c>
      <c r="C20" s="726">
        <v>2</v>
      </c>
      <c r="D20" s="726">
        <v>5040</v>
      </c>
      <c r="E20" s="726">
        <v>7</v>
      </c>
      <c r="F20" s="726">
        <v>6</v>
      </c>
      <c r="G20" s="726">
        <v>43</v>
      </c>
      <c r="H20" s="726">
        <v>4984</v>
      </c>
      <c r="I20" s="254">
        <v>94.2</v>
      </c>
      <c r="J20" s="726" t="s">
        <v>805</v>
      </c>
      <c r="K20" s="370"/>
      <c r="L20" s="369"/>
      <c r="M20" s="369"/>
    </row>
    <row r="21" spans="1:13" ht="14.25" customHeight="1">
      <c r="A21" s="727" t="s">
        <v>777</v>
      </c>
      <c r="B21" s="728" t="s">
        <v>558</v>
      </c>
      <c r="C21" s="728" t="s">
        <v>558</v>
      </c>
      <c r="D21" s="729">
        <v>489</v>
      </c>
      <c r="E21" s="728" t="s">
        <v>558</v>
      </c>
      <c r="F21" s="728" t="s">
        <v>558</v>
      </c>
      <c r="G21" s="728" t="s">
        <v>558</v>
      </c>
      <c r="H21" s="729">
        <v>489</v>
      </c>
      <c r="I21" s="728" t="s">
        <v>558</v>
      </c>
      <c r="J21" s="728" t="s">
        <v>558</v>
      </c>
      <c r="K21" s="370"/>
      <c r="L21" s="369"/>
      <c r="M21" s="369"/>
    </row>
    <row r="22" spans="1:13" ht="14.25" customHeight="1">
      <c r="A22" s="727" t="s">
        <v>804</v>
      </c>
      <c r="B22" s="728" t="s">
        <v>558</v>
      </c>
      <c r="C22" s="728" t="s">
        <v>558</v>
      </c>
      <c r="D22" s="729">
        <v>147</v>
      </c>
      <c r="E22" s="728" t="s">
        <v>558</v>
      </c>
      <c r="F22" s="728" t="s">
        <v>558</v>
      </c>
      <c r="G22" s="728" t="s">
        <v>558</v>
      </c>
      <c r="H22" s="729">
        <v>134</v>
      </c>
      <c r="I22" s="728" t="s">
        <v>558</v>
      </c>
      <c r="J22" s="726" t="s">
        <v>805</v>
      </c>
      <c r="K22" s="370"/>
      <c r="L22" s="369"/>
      <c r="M22" s="369"/>
    </row>
    <row r="23" spans="1:13" ht="14.25" customHeight="1">
      <c r="A23" s="730" t="s">
        <v>291</v>
      </c>
      <c r="B23" s="728" t="s">
        <v>558</v>
      </c>
      <c r="C23" s="728" t="s">
        <v>558</v>
      </c>
      <c r="D23" s="729">
        <v>1164</v>
      </c>
      <c r="E23" s="728" t="s">
        <v>558</v>
      </c>
      <c r="F23" s="728" t="s">
        <v>558</v>
      </c>
      <c r="G23" s="728" t="s">
        <v>558</v>
      </c>
      <c r="H23" s="729">
        <v>1164</v>
      </c>
      <c r="I23" s="728" t="s">
        <v>558</v>
      </c>
      <c r="J23" s="728" t="s">
        <v>558</v>
      </c>
      <c r="K23" s="370"/>
      <c r="L23" s="7"/>
      <c r="M23" s="7"/>
    </row>
    <row r="24" spans="1:13" ht="14.25" customHeight="1">
      <c r="A24" s="730" t="s">
        <v>778</v>
      </c>
      <c r="B24" s="726">
        <v>236</v>
      </c>
      <c r="C24" s="726">
        <v>11</v>
      </c>
      <c r="D24" s="729">
        <v>64120</v>
      </c>
      <c r="E24" s="726">
        <v>182</v>
      </c>
      <c r="F24" s="726">
        <v>101</v>
      </c>
      <c r="G24" s="726">
        <v>26</v>
      </c>
      <c r="H24" s="729">
        <v>63784</v>
      </c>
      <c r="I24" s="254">
        <v>29.6</v>
      </c>
      <c r="J24" s="726" t="s">
        <v>805</v>
      </c>
      <c r="K24" s="370"/>
      <c r="L24" s="7"/>
    </row>
    <row r="25" spans="1:13" ht="14.25" customHeight="1">
      <c r="A25" s="730" t="s">
        <v>292</v>
      </c>
      <c r="B25" s="726">
        <v>7</v>
      </c>
      <c r="C25" s="726">
        <v>7</v>
      </c>
      <c r="D25" s="729">
        <v>20840</v>
      </c>
      <c r="E25" s="726">
        <v>57</v>
      </c>
      <c r="F25" s="726">
        <v>43</v>
      </c>
      <c r="G25" s="726">
        <v>99</v>
      </c>
      <c r="H25" s="729">
        <v>20641</v>
      </c>
      <c r="I25" s="254">
        <v>98</v>
      </c>
      <c r="J25" s="726" t="s">
        <v>805</v>
      </c>
      <c r="K25" s="370"/>
      <c r="L25" s="7"/>
    </row>
    <row r="26" spans="1:13" ht="8.25" customHeight="1">
      <c r="A26" s="7"/>
      <c r="B26" s="7"/>
      <c r="C26" s="7"/>
      <c r="D26" s="7"/>
      <c r="E26" s="7"/>
      <c r="F26" s="7"/>
      <c r="G26" s="7"/>
      <c r="H26" s="7"/>
      <c r="I26" s="7"/>
      <c r="J26" s="7"/>
      <c r="K26" s="7"/>
      <c r="L26" s="7"/>
    </row>
    <row r="27" spans="1:13" ht="14.25" customHeight="1">
      <c r="A27" s="1018" t="s">
        <v>1592</v>
      </c>
      <c r="B27" s="1018"/>
      <c r="C27" s="1018"/>
      <c r="D27" s="1018"/>
      <c r="E27" s="1018"/>
      <c r="F27" s="1018"/>
      <c r="G27" s="1018"/>
      <c r="H27" s="1018"/>
      <c r="I27" s="1018"/>
      <c r="J27" s="1018"/>
      <c r="K27" s="34"/>
      <c r="L27" s="7"/>
    </row>
    <row r="28" spans="1:13" ht="14.25" customHeight="1">
      <c r="A28" s="1019" t="s">
        <v>1593</v>
      </c>
      <c r="B28" s="1019"/>
      <c r="C28" s="1019"/>
      <c r="D28" s="1019"/>
      <c r="E28" s="1019"/>
      <c r="F28" s="1019"/>
      <c r="G28" s="1019"/>
      <c r="H28" s="1019"/>
      <c r="I28" s="1019"/>
      <c r="J28" s="1019"/>
      <c r="K28" s="371"/>
      <c r="L28" s="7"/>
    </row>
    <row r="29" spans="1:13" ht="14.25" customHeight="1">
      <c r="A29" s="7"/>
      <c r="I29" s="7"/>
      <c r="J29" s="7"/>
      <c r="K29" s="7"/>
    </row>
    <row r="30" spans="1:13" ht="14.25" customHeight="1">
      <c r="A30" s="7"/>
      <c r="I30" s="7"/>
      <c r="J30" s="7"/>
      <c r="K30" s="7"/>
    </row>
    <row r="31" spans="1:13" ht="14.25" customHeight="1">
      <c r="A31" s="7"/>
      <c r="I31" s="7"/>
      <c r="J31" s="7"/>
      <c r="K31" s="7"/>
    </row>
    <row r="32" spans="1:13" ht="14.25" customHeight="1">
      <c r="A32" s="7"/>
      <c r="I32" s="7"/>
      <c r="J32" s="7"/>
      <c r="K32" s="7"/>
    </row>
    <row r="33" spans="1:11" ht="14.25" customHeight="1">
      <c r="A33" s="7"/>
      <c r="I33" s="7"/>
      <c r="J33" s="7"/>
      <c r="K33" s="7"/>
    </row>
    <row r="34" spans="1:11" ht="14.25" customHeight="1">
      <c r="A34" s="7"/>
      <c r="I34" s="7"/>
      <c r="J34" s="7"/>
      <c r="K34" s="7"/>
    </row>
    <row r="35" spans="1:11" ht="14.25" customHeight="1">
      <c r="A35" s="7"/>
      <c r="I35" s="7"/>
      <c r="J35" s="7"/>
      <c r="K35" s="7"/>
    </row>
    <row r="36" spans="1:11" ht="14.25" customHeight="1">
      <c r="A36" s="7"/>
      <c r="I36" s="7"/>
      <c r="J36" s="7"/>
      <c r="K36" s="7"/>
    </row>
    <row r="37" spans="1:11" ht="14.25" customHeight="1">
      <c r="A37" s="7"/>
      <c r="I37" s="7"/>
      <c r="J37" s="7"/>
      <c r="K37" s="7"/>
    </row>
    <row r="38" spans="1:11" ht="14.25" customHeight="1">
      <c r="A38" s="7"/>
      <c r="I38" s="7"/>
      <c r="J38" s="7"/>
      <c r="K38" s="7"/>
    </row>
    <row r="39" spans="1:11" ht="14.25" customHeight="1">
      <c r="A39" s="7"/>
      <c r="I39" s="7"/>
      <c r="J39" s="7"/>
      <c r="K39" s="7"/>
    </row>
    <row r="40" spans="1:11" ht="14.25" customHeight="1">
      <c r="A40" s="7"/>
      <c r="I40" s="7"/>
      <c r="J40" s="7"/>
      <c r="K40" s="7"/>
    </row>
    <row r="41" spans="1:11" ht="14.25" customHeight="1">
      <c r="A41" s="7"/>
      <c r="I41" s="7"/>
      <c r="J41" s="7"/>
      <c r="K41" s="7"/>
    </row>
    <row r="42" spans="1:11" ht="14.25" customHeight="1">
      <c r="A42" s="7"/>
      <c r="I42" s="7"/>
      <c r="J42" s="7"/>
      <c r="K42" s="7"/>
    </row>
    <row r="43" spans="1:11" ht="14.25" customHeight="1">
      <c r="A43" s="7"/>
      <c r="I43" s="7"/>
      <c r="J43" s="7"/>
      <c r="K43" s="7"/>
    </row>
    <row r="44" spans="1:11" ht="14.25" customHeight="1">
      <c r="A44" s="7"/>
      <c r="I44" s="7"/>
      <c r="J44" s="7"/>
      <c r="K44" s="7"/>
    </row>
    <row r="45" spans="1:11" ht="14.25" customHeight="1">
      <c r="A45" s="7"/>
      <c r="I45" s="7"/>
      <c r="J45" s="7"/>
      <c r="K45" s="7"/>
    </row>
    <row r="46" spans="1:11" ht="14.25" customHeight="1">
      <c r="A46" s="7"/>
      <c r="I46" s="7"/>
      <c r="J46" s="7"/>
      <c r="K46" s="7"/>
    </row>
    <row r="47" spans="1:11" ht="14.25" customHeight="1">
      <c r="A47" s="7"/>
      <c r="I47" s="7"/>
      <c r="J47" s="7"/>
      <c r="K47" s="7"/>
    </row>
    <row r="48" spans="1:11" ht="14.25" customHeight="1">
      <c r="A48" s="7"/>
      <c r="I48" s="7"/>
      <c r="J48" s="7"/>
      <c r="K48" s="7"/>
    </row>
    <row r="49" spans="1:11" ht="14.25" customHeight="1">
      <c r="A49" s="7"/>
      <c r="I49" s="7"/>
      <c r="J49" s="7"/>
      <c r="K49" s="7"/>
    </row>
    <row r="50" spans="1:11" ht="14.25" customHeight="1">
      <c r="A50" s="7"/>
      <c r="I50" s="7"/>
      <c r="J50" s="7"/>
      <c r="K50" s="7"/>
    </row>
    <row r="51" spans="1:11" ht="14.25" customHeight="1">
      <c r="A51" s="7"/>
      <c r="I51" s="7"/>
      <c r="J51" s="7"/>
      <c r="K51" s="7"/>
    </row>
    <row r="52" spans="1:11" ht="14.25" customHeight="1">
      <c r="A52" s="7"/>
      <c r="I52" s="7"/>
      <c r="J52" s="7"/>
      <c r="K52" s="7"/>
    </row>
    <row r="53" spans="1:11" ht="14.25" customHeight="1">
      <c r="A53" s="7"/>
      <c r="I53" s="7"/>
      <c r="J53" s="7"/>
      <c r="K53" s="7"/>
    </row>
    <row r="54" spans="1:11" ht="14.25" customHeight="1">
      <c r="A54" s="7"/>
      <c r="I54" s="7"/>
      <c r="J54" s="7"/>
      <c r="K54" s="7"/>
    </row>
    <row r="55" spans="1:11" ht="14.25" customHeight="1">
      <c r="A55" s="7"/>
      <c r="I55" s="7"/>
      <c r="J55" s="7"/>
      <c r="K55" s="7"/>
    </row>
    <row r="56" spans="1:11" ht="14.25" customHeight="1">
      <c r="A56" s="7"/>
      <c r="I56" s="7"/>
      <c r="J56" s="7"/>
      <c r="K56" s="7"/>
    </row>
    <row r="57" spans="1:11" ht="14.25" customHeight="1">
      <c r="A57" s="7"/>
      <c r="I57" s="7"/>
      <c r="J57" s="7"/>
      <c r="K57" s="7"/>
    </row>
    <row r="58" spans="1:11" ht="14.25" customHeight="1">
      <c r="A58" s="7"/>
      <c r="I58" s="7"/>
      <c r="J58" s="7"/>
      <c r="K58" s="7"/>
    </row>
    <row r="59" spans="1:11" ht="14.25" customHeight="1">
      <c r="A59" s="7"/>
      <c r="I59" s="7"/>
      <c r="J59" s="7"/>
      <c r="K59" s="7"/>
    </row>
    <row r="60" spans="1:11" ht="14.25" customHeight="1">
      <c r="A60" s="7"/>
      <c r="I60" s="7"/>
      <c r="J60" s="7"/>
      <c r="K60" s="7"/>
    </row>
    <row r="61" spans="1:11" ht="14.25" customHeight="1">
      <c r="A61" s="7"/>
      <c r="I61" s="7"/>
      <c r="J61" s="7"/>
      <c r="K61" s="7"/>
    </row>
    <row r="62" spans="1:11" ht="14.25" customHeight="1">
      <c r="A62" s="7"/>
      <c r="I62" s="7"/>
      <c r="J62" s="7"/>
      <c r="K62" s="7"/>
    </row>
    <row r="63" spans="1:11" ht="14.25" customHeight="1">
      <c r="A63" s="7"/>
      <c r="I63" s="7"/>
      <c r="J63" s="7"/>
      <c r="K63" s="7"/>
    </row>
    <row r="64" spans="1:11" ht="14.25" customHeight="1">
      <c r="A64" s="7"/>
      <c r="I64" s="7"/>
      <c r="J64" s="7"/>
      <c r="K64" s="7"/>
    </row>
    <row r="65" spans="1:11" ht="14.25" customHeight="1">
      <c r="A65" s="7"/>
      <c r="I65" s="7"/>
      <c r="J65" s="7"/>
      <c r="K65" s="7"/>
    </row>
    <row r="66" spans="1:11" ht="14.25" customHeight="1">
      <c r="A66" s="7"/>
      <c r="I66" s="7"/>
      <c r="J66" s="7"/>
      <c r="K66" s="7"/>
    </row>
    <row r="67" spans="1:11" ht="14.25" customHeight="1">
      <c r="A67" s="7"/>
      <c r="I67" s="7"/>
      <c r="J67" s="7"/>
      <c r="K67" s="7"/>
    </row>
    <row r="68" spans="1:11" ht="14.25" customHeight="1">
      <c r="A68" s="7"/>
      <c r="I68" s="7"/>
      <c r="J68" s="7"/>
      <c r="K68" s="7"/>
    </row>
    <row r="69" spans="1:11" ht="14.25" customHeight="1">
      <c r="A69" s="7"/>
      <c r="I69" s="7"/>
      <c r="J69" s="7"/>
      <c r="K69" s="7"/>
    </row>
    <row r="70" spans="1:11" ht="14.25" customHeight="1">
      <c r="A70" s="7"/>
      <c r="I70" s="7"/>
      <c r="J70" s="7"/>
      <c r="K70" s="7"/>
    </row>
    <row r="71" spans="1:11" ht="14.25" customHeight="1">
      <c r="A71" s="7"/>
      <c r="I71" s="7"/>
      <c r="J71" s="7"/>
      <c r="K71" s="7"/>
    </row>
    <row r="72" spans="1:11" ht="14.25" customHeight="1">
      <c r="A72" s="7"/>
      <c r="I72" s="7"/>
      <c r="J72" s="7"/>
      <c r="K72" s="7"/>
    </row>
    <row r="73" spans="1:11" ht="14.25" customHeight="1">
      <c r="A73" s="7"/>
      <c r="I73" s="7"/>
      <c r="J73" s="7"/>
      <c r="K73" s="7"/>
    </row>
    <row r="74" spans="1:11">
      <c r="A74" s="7"/>
      <c r="I74" s="7"/>
      <c r="J74" s="7"/>
      <c r="K74" s="7"/>
    </row>
    <row r="75" spans="1:11">
      <c r="A75" s="7"/>
      <c r="I75" s="7"/>
      <c r="J75" s="7"/>
      <c r="K75" s="7"/>
    </row>
    <row r="76" spans="1:11">
      <c r="A76" s="7"/>
      <c r="I76" s="7"/>
      <c r="J76" s="7"/>
      <c r="K76" s="7"/>
    </row>
    <row r="77" spans="1:11">
      <c r="A77" s="7"/>
      <c r="I77" s="7"/>
      <c r="J77" s="7"/>
      <c r="K77" s="7"/>
    </row>
    <row r="78" spans="1:11">
      <c r="A78" s="7"/>
      <c r="I78" s="7"/>
      <c r="J78" s="7"/>
      <c r="K78" s="7"/>
    </row>
    <row r="79" spans="1:11">
      <c r="A79" s="7"/>
      <c r="I79" s="7"/>
      <c r="J79" s="7"/>
      <c r="K79" s="7"/>
    </row>
    <row r="80" spans="1:11">
      <c r="A80" s="7"/>
      <c r="I80" s="7"/>
      <c r="J80" s="7"/>
      <c r="K80" s="7"/>
    </row>
    <row r="81" spans="1:11">
      <c r="A81" s="7"/>
      <c r="I81" s="7"/>
      <c r="J81" s="7"/>
      <c r="K81" s="7"/>
    </row>
    <row r="82" spans="1:11">
      <c r="A82" s="7"/>
      <c r="I82" s="7"/>
      <c r="J82" s="7"/>
      <c r="K82" s="7"/>
    </row>
    <row r="83" spans="1:11">
      <c r="A83" s="7"/>
      <c r="I83" s="7"/>
      <c r="J83" s="7"/>
      <c r="K83" s="7"/>
    </row>
    <row r="84" spans="1:11">
      <c r="A84" s="7"/>
      <c r="I84" s="7"/>
      <c r="J84" s="7"/>
      <c r="K84" s="7"/>
    </row>
    <row r="85" spans="1:11">
      <c r="A85" s="7"/>
      <c r="I85" s="7"/>
      <c r="J85" s="7"/>
      <c r="K85" s="7"/>
    </row>
    <row r="86" spans="1:11">
      <c r="A86" s="7"/>
      <c r="I86" s="7"/>
      <c r="J86" s="7"/>
      <c r="K86" s="7"/>
    </row>
    <row r="87" spans="1:11">
      <c r="A87" s="7"/>
      <c r="I87" s="7"/>
      <c r="J87" s="7"/>
      <c r="K87" s="7"/>
    </row>
    <row r="88" spans="1:11">
      <c r="A88" s="7"/>
      <c r="I88" s="7"/>
      <c r="J88" s="7"/>
      <c r="K88" s="7"/>
    </row>
    <row r="89" spans="1:11">
      <c r="A89" s="7"/>
      <c r="I89" s="7"/>
      <c r="J89" s="7"/>
      <c r="K89" s="7"/>
    </row>
    <row r="90" spans="1:11">
      <c r="A90" s="7"/>
      <c r="I90" s="7"/>
      <c r="J90" s="7"/>
      <c r="K90" s="7"/>
    </row>
    <row r="91" spans="1:11">
      <c r="A91" s="7"/>
      <c r="I91" s="7"/>
      <c r="J91" s="7"/>
      <c r="K91" s="7"/>
    </row>
    <row r="92" spans="1:11">
      <c r="A92" s="7"/>
      <c r="I92" s="7"/>
      <c r="J92" s="7"/>
      <c r="K92" s="7"/>
    </row>
    <row r="93" spans="1:11">
      <c r="A93" s="7"/>
      <c r="I93" s="7"/>
      <c r="J93" s="7"/>
      <c r="K93" s="7"/>
    </row>
    <row r="94" spans="1:11">
      <c r="A94" s="7"/>
      <c r="I94" s="7"/>
      <c r="J94" s="7"/>
      <c r="K94" s="7"/>
    </row>
    <row r="95" spans="1:11">
      <c r="A95" s="7"/>
      <c r="I95" s="7"/>
      <c r="J95" s="7"/>
      <c r="K95" s="7"/>
    </row>
    <row r="96" spans="1:11">
      <c r="A96" s="7"/>
      <c r="I96" s="7"/>
      <c r="J96" s="7"/>
      <c r="K96" s="7"/>
    </row>
    <row r="97" spans="1:11">
      <c r="A97" s="7"/>
      <c r="I97" s="7"/>
      <c r="J97" s="7"/>
      <c r="K97" s="7"/>
    </row>
    <row r="98" spans="1:11">
      <c r="A98" s="7"/>
      <c r="I98" s="7"/>
      <c r="J98" s="7"/>
      <c r="K98" s="7"/>
    </row>
    <row r="99" spans="1:11">
      <c r="A99" s="7"/>
      <c r="I99" s="7"/>
      <c r="J99" s="7"/>
      <c r="K99" s="7"/>
    </row>
    <row r="100" spans="1:11">
      <c r="A100" s="7"/>
      <c r="I100" s="7"/>
      <c r="J100" s="7"/>
      <c r="K100" s="7"/>
    </row>
    <row r="101" spans="1:11">
      <c r="A101" s="7"/>
      <c r="I101" s="7"/>
      <c r="J101" s="7"/>
      <c r="K101" s="7"/>
    </row>
    <row r="102" spans="1:11">
      <c r="A102" s="7"/>
      <c r="I102" s="7"/>
      <c r="J102" s="7"/>
      <c r="K102" s="7"/>
    </row>
    <row r="103" spans="1:11">
      <c r="A103" s="7"/>
      <c r="I103" s="7"/>
      <c r="J103" s="7"/>
      <c r="K103" s="7"/>
    </row>
    <row r="104" spans="1:11">
      <c r="A104" s="7"/>
      <c r="I104" s="7"/>
      <c r="J104" s="7"/>
      <c r="K104" s="7"/>
    </row>
    <row r="105" spans="1:11">
      <c r="A105" s="7"/>
      <c r="I105" s="7"/>
      <c r="J105" s="7"/>
      <c r="K105" s="7"/>
    </row>
    <row r="106" spans="1:11">
      <c r="A106" s="7"/>
      <c r="I106" s="7"/>
      <c r="J106" s="7"/>
      <c r="K106" s="7"/>
    </row>
    <row r="107" spans="1:11">
      <c r="A107" s="7"/>
      <c r="I107" s="7"/>
      <c r="J107" s="7"/>
      <c r="K107" s="7"/>
    </row>
    <row r="108" spans="1:11">
      <c r="A108" s="7"/>
      <c r="I108" s="7"/>
      <c r="J108" s="7"/>
      <c r="K108" s="7"/>
    </row>
    <row r="109" spans="1:11">
      <c r="A109" s="7"/>
      <c r="I109" s="7"/>
      <c r="J109" s="7"/>
      <c r="K109" s="7"/>
    </row>
    <row r="110" spans="1:11">
      <c r="A110" s="7"/>
      <c r="I110" s="7"/>
      <c r="J110" s="7"/>
      <c r="K110" s="7"/>
    </row>
    <row r="111" spans="1:11">
      <c r="A111" s="7"/>
      <c r="I111" s="7"/>
      <c r="J111" s="7"/>
      <c r="K111" s="7"/>
    </row>
    <row r="112" spans="1:11">
      <c r="A112" s="7"/>
      <c r="I112" s="7"/>
      <c r="J112" s="7"/>
      <c r="K112" s="7"/>
    </row>
    <row r="113" spans="1:11">
      <c r="A113" s="7"/>
      <c r="I113" s="7"/>
      <c r="J113" s="7"/>
      <c r="K113" s="7"/>
    </row>
    <row r="114" spans="1:11">
      <c r="A114" s="7"/>
      <c r="I114" s="7"/>
      <c r="J114" s="7"/>
      <c r="K114" s="7"/>
    </row>
    <row r="115" spans="1:11">
      <c r="A115" s="7"/>
      <c r="I115" s="7"/>
      <c r="J115" s="7"/>
      <c r="K115" s="7"/>
    </row>
    <row r="116" spans="1:11">
      <c r="A116" s="7"/>
      <c r="I116" s="7"/>
      <c r="J116" s="7"/>
      <c r="K116" s="7"/>
    </row>
    <row r="117" spans="1:11">
      <c r="A117" s="7"/>
      <c r="I117" s="7"/>
      <c r="J117" s="7"/>
      <c r="K117" s="7"/>
    </row>
    <row r="118" spans="1:11">
      <c r="A118" s="7"/>
      <c r="I118" s="7"/>
      <c r="J118" s="7"/>
      <c r="K118" s="7"/>
    </row>
    <row r="119" spans="1:11">
      <c r="A119" s="7"/>
      <c r="I119" s="7"/>
      <c r="J119" s="7"/>
      <c r="K119" s="7"/>
    </row>
    <row r="120" spans="1:11">
      <c r="A120" s="7"/>
      <c r="I120" s="7"/>
      <c r="J120" s="7"/>
      <c r="K120" s="7"/>
    </row>
    <row r="121" spans="1:11">
      <c r="A121" s="7"/>
      <c r="I121" s="7"/>
      <c r="J121" s="7"/>
      <c r="K121" s="7"/>
    </row>
    <row r="122" spans="1:11">
      <c r="A122" s="7"/>
      <c r="I122" s="7"/>
      <c r="J122" s="7"/>
      <c r="K122" s="7"/>
    </row>
    <row r="123" spans="1:11">
      <c r="A123" s="7"/>
      <c r="I123" s="7"/>
      <c r="J123" s="7"/>
      <c r="K123" s="7"/>
    </row>
    <row r="124" spans="1:11">
      <c r="A124" s="7"/>
      <c r="I124" s="7"/>
      <c r="J124" s="7"/>
      <c r="K124" s="7"/>
    </row>
    <row r="125" spans="1:11">
      <c r="A125" s="7"/>
      <c r="I125" s="7"/>
      <c r="J125" s="7"/>
      <c r="K125" s="7"/>
    </row>
    <row r="126" spans="1:11">
      <c r="A126" s="7"/>
      <c r="I126" s="7"/>
      <c r="J126" s="7"/>
      <c r="K126" s="7"/>
    </row>
    <row r="127" spans="1:11">
      <c r="A127" s="7"/>
      <c r="I127" s="7"/>
      <c r="J127" s="7"/>
      <c r="K127" s="7"/>
    </row>
    <row r="128" spans="1:11">
      <c r="A128" s="7"/>
      <c r="I128" s="7"/>
      <c r="J128" s="7"/>
      <c r="K128" s="7"/>
    </row>
    <row r="129" spans="1:11">
      <c r="A129" s="7"/>
      <c r="I129" s="7"/>
      <c r="J129" s="7"/>
      <c r="K129" s="7"/>
    </row>
    <row r="130" spans="1:11">
      <c r="A130" s="7"/>
      <c r="I130" s="7"/>
      <c r="J130" s="7"/>
      <c r="K130" s="7"/>
    </row>
    <row r="131" spans="1:11">
      <c r="A131" s="7"/>
      <c r="I131" s="7"/>
      <c r="J131" s="7"/>
      <c r="K131" s="7"/>
    </row>
    <row r="132" spans="1:11">
      <c r="A132" s="7"/>
      <c r="I132" s="7"/>
      <c r="J132" s="7"/>
      <c r="K132" s="7"/>
    </row>
    <row r="133" spans="1:11">
      <c r="A133" s="7"/>
      <c r="I133" s="7"/>
      <c r="J133" s="7"/>
      <c r="K133" s="7"/>
    </row>
    <row r="134" spans="1:11">
      <c r="A134" s="7"/>
      <c r="I134" s="7"/>
      <c r="J134" s="7"/>
      <c r="K134" s="7"/>
    </row>
    <row r="135" spans="1:11">
      <c r="A135" s="7"/>
      <c r="I135" s="7"/>
      <c r="J135" s="7"/>
      <c r="K135" s="7"/>
    </row>
    <row r="136" spans="1:11">
      <c r="A136" s="7"/>
      <c r="I136" s="7"/>
      <c r="J136" s="7"/>
      <c r="K136" s="7"/>
    </row>
    <row r="137" spans="1:11">
      <c r="A137" s="7"/>
      <c r="I137" s="7"/>
      <c r="J137" s="7"/>
      <c r="K137" s="7"/>
    </row>
    <row r="138" spans="1:11">
      <c r="A138" s="7"/>
      <c r="I138" s="7"/>
      <c r="J138" s="7"/>
      <c r="K138" s="7"/>
    </row>
    <row r="139" spans="1:11">
      <c r="A139" s="7"/>
      <c r="I139" s="7"/>
      <c r="J139" s="7"/>
      <c r="K139" s="7"/>
    </row>
    <row r="140" spans="1:11">
      <c r="A140" s="7"/>
      <c r="I140" s="7"/>
      <c r="J140" s="7"/>
      <c r="K140" s="7"/>
    </row>
    <row r="141" spans="1:11">
      <c r="A141" s="7"/>
      <c r="I141" s="7"/>
      <c r="J141" s="7"/>
      <c r="K141" s="7"/>
    </row>
    <row r="142" spans="1:11">
      <c r="A142" s="7"/>
      <c r="I142" s="7"/>
      <c r="J142" s="7"/>
      <c r="K142" s="7"/>
    </row>
    <row r="143" spans="1:11">
      <c r="A143" s="7"/>
      <c r="I143" s="7"/>
      <c r="J143" s="7"/>
      <c r="K143" s="7"/>
    </row>
    <row r="144" spans="1:11">
      <c r="A144" s="7"/>
      <c r="I144" s="7"/>
      <c r="J144" s="7"/>
      <c r="K144" s="7"/>
    </row>
    <row r="145" spans="1:11">
      <c r="A145" s="7"/>
      <c r="I145" s="7"/>
      <c r="J145" s="7"/>
      <c r="K145" s="7"/>
    </row>
    <row r="146" spans="1:11">
      <c r="A146" s="7"/>
      <c r="I146" s="7"/>
      <c r="J146" s="7"/>
      <c r="K146" s="7"/>
    </row>
    <row r="147" spans="1:11">
      <c r="A147" s="7"/>
      <c r="I147" s="7"/>
      <c r="J147" s="7"/>
      <c r="K147" s="7"/>
    </row>
    <row r="148" spans="1:11">
      <c r="A148" s="7"/>
      <c r="I148" s="7"/>
      <c r="J148" s="7"/>
      <c r="K148" s="7"/>
    </row>
    <row r="149" spans="1:11">
      <c r="A149" s="7"/>
      <c r="I149" s="7"/>
      <c r="J149" s="7"/>
      <c r="K149" s="7"/>
    </row>
    <row r="150" spans="1:11">
      <c r="A150" s="7"/>
      <c r="I150" s="7"/>
      <c r="J150" s="7"/>
      <c r="K150" s="7"/>
    </row>
    <row r="151" spans="1:11">
      <c r="A151" s="7"/>
      <c r="I151" s="7"/>
      <c r="J151" s="7"/>
      <c r="K151" s="7"/>
    </row>
    <row r="152" spans="1:11">
      <c r="A152" s="7"/>
      <c r="I152" s="7"/>
      <c r="J152" s="7"/>
      <c r="K152" s="7"/>
    </row>
    <row r="153" spans="1:11">
      <c r="A153" s="7"/>
      <c r="I153" s="7"/>
      <c r="J153" s="7"/>
      <c r="K153" s="7"/>
    </row>
    <row r="154" spans="1:11">
      <c r="A154" s="7"/>
      <c r="I154" s="7"/>
      <c r="J154" s="7"/>
      <c r="K154" s="7"/>
    </row>
    <row r="155" spans="1:11">
      <c r="A155" s="7"/>
      <c r="I155" s="7"/>
      <c r="J155" s="7"/>
      <c r="K155" s="7"/>
    </row>
    <row r="156" spans="1:11">
      <c r="A156" s="7"/>
      <c r="I156" s="7"/>
      <c r="J156" s="7"/>
      <c r="K156" s="7"/>
    </row>
    <row r="157" spans="1:11">
      <c r="A157" s="7"/>
      <c r="I157" s="7"/>
      <c r="J157" s="7"/>
      <c r="K157" s="7"/>
    </row>
    <row r="158" spans="1:11">
      <c r="A158" s="7"/>
      <c r="I158" s="7"/>
      <c r="J158" s="7"/>
      <c r="K158" s="7"/>
    </row>
    <row r="159" spans="1:11">
      <c r="A159" s="7"/>
      <c r="I159" s="7"/>
      <c r="J159" s="7"/>
      <c r="K159" s="7"/>
    </row>
    <row r="160" spans="1:11">
      <c r="A160" s="7"/>
      <c r="I160" s="7"/>
      <c r="J160" s="7"/>
      <c r="K160" s="7"/>
    </row>
    <row r="161" spans="1:11">
      <c r="A161" s="7"/>
      <c r="I161" s="7"/>
      <c r="J161" s="7"/>
      <c r="K161" s="7"/>
    </row>
    <row r="162" spans="1:11">
      <c r="A162" s="7"/>
      <c r="I162" s="7"/>
      <c r="J162" s="7"/>
      <c r="K162" s="7"/>
    </row>
    <row r="163" spans="1:11">
      <c r="A163" s="7"/>
      <c r="I163" s="7"/>
      <c r="J163" s="7"/>
      <c r="K163" s="7"/>
    </row>
    <row r="164" spans="1:11">
      <c r="A164" s="7"/>
      <c r="I164" s="7"/>
      <c r="J164" s="7"/>
      <c r="K164" s="7"/>
    </row>
    <row r="165" spans="1:11">
      <c r="A165" s="7"/>
      <c r="I165" s="7"/>
      <c r="J165" s="7"/>
      <c r="K165" s="7"/>
    </row>
    <row r="166" spans="1:11">
      <c r="A166" s="7"/>
      <c r="I166" s="7"/>
      <c r="J166" s="7"/>
      <c r="K166" s="7"/>
    </row>
    <row r="167" spans="1:11">
      <c r="A167" s="7"/>
      <c r="I167" s="7"/>
      <c r="J167" s="7"/>
      <c r="K167" s="7"/>
    </row>
    <row r="168" spans="1:11">
      <c r="A168" s="7"/>
      <c r="I168" s="7"/>
      <c r="J168" s="7"/>
      <c r="K168" s="7"/>
    </row>
    <row r="169" spans="1:11">
      <c r="A169" s="7"/>
      <c r="I169" s="7"/>
      <c r="J169" s="7"/>
      <c r="K169" s="7"/>
    </row>
    <row r="170" spans="1:11">
      <c r="A170" s="7"/>
      <c r="I170" s="7"/>
      <c r="J170" s="7"/>
      <c r="K170" s="7"/>
    </row>
    <row r="171" spans="1:11">
      <c r="A171" s="7"/>
      <c r="I171" s="7"/>
      <c r="J171" s="7"/>
      <c r="K171" s="7"/>
    </row>
    <row r="172" spans="1:11">
      <c r="A172" s="7"/>
      <c r="I172" s="7"/>
      <c r="J172" s="7"/>
      <c r="K172" s="7"/>
    </row>
    <row r="173" spans="1:11">
      <c r="A173" s="7"/>
      <c r="I173" s="7"/>
      <c r="J173" s="7"/>
      <c r="K173" s="7"/>
    </row>
    <row r="174" spans="1:11">
      <c r="A174" s="7"/>
      <c r="I174" s="7"/>
      <c r="J174" s="7"/>
      <c r="K174" s="7"/>
    </row>
    <row r="175" spans="1:11">
      <c r="A175" s="7"/>
      <c r="I175" s="7"/>
      <c r="J175" s="7"/>
      <c r="K175" s="7"/>
    </row>
    <row r="176" spans="1:11">
      <c r="A176" s="7"/>
      <c r="I176" s="7"/>
      <c r="J176" s="7"/>
      <c r="K176" s="7"/>
    </row>
    <row r="177" spans="1:11">
      <c r="A177" s="7"/>
      <c r="I177" s="7"/>
      <c r="J177" s="7"/>
      <c r="K177" s="7"/>
    </row>
    <row r="178" spans="1:11">
      <c r="A178" s="7"/>
      <c r="I178" s="7"/>
      <c r="J178" s="7"/>
      <c r="K178" s="7"/>
    </row>
    <row r="179" spans="1:11">
      <c r="A179" s="7"/>
      <c r="I179" s="7"/>
      <c r="J179" s="7"/>
      <c r="K179" s="7"/>
    </row>
    <row r="180" spans="1:11">
      <c r="A180" s="7"/>
      <c r="I180" s="7"/>
      <c r="J180" s="7"/>
      <c r="K180" s="7"/>
    </row>
    <row r="181" spans="1:11">
      <c r="A181" s="7"/>
      <c r="I181" s="7"/>
      <c r="J181" s="7"/>
      <c r="K181" s="7"/>
    </row>
    <row r="182" spans="1:11">
      <c r="A182" s="7"/>
      <c r="I182" s="7"/>
      <c r="J182" s="7"/>
      <c r="K182" s="7"/>
    </row>
    <row r="183" spans="1:11">
      <c r="A183" s="7"/>
      <c r="I183" s="7"/>
      <c r="J183" s="7"/>
      <c r="K183" s="7"/>
    </row>
    <row r="184" spans="1:11">
      <c r="A184" s="7"/>
      <c r="I184" s="7"/>
      <c r="J184" s="7"/>
      <c r="K184" s="7"/>
    </row>
    <row r="185" spans="1:11">
      <c r="A185" s="7"/>
      <c r="I185" s="7"/>
      <c r="J185" s="7"/>
      <c r="K185" s="7"/>
    </row>
    <row r="186" spans="1:11">
      <c r="A186" s="7"/>
      <c r="I186" s="7"/>
      <c r="J186" s="7"/>
      <c r="K186" s="7"/>
    </row>
    <row r="187" spans="1:11">
      <c r="A187" s="7"/>
      <c r="I187" s="7"/>
      <c r="J187" s="7"/>
      <c r="K187" s="7"/>
    </row>
    <row r="188" spans="1:11">
      <c r="A188" s="7"/>
      <c r="I188" s="7"/>
      <c r="J188" s="7"/>
      <c r="K188" s="7"/>
    </row>
    <row r="189" spans="1:11">
      <c r="A189" s="7"/>
      <c r="I189" s="7"/>
      <c r="J189" s="7"/>
      <c r="K189" s="7"/>
    </row>
    <row r="190" spans="1:11">
      <c r="A190" s="7"/>
      <c r="I190" s="7"/>
      <c r="J190" s="7"/>
      <c r="K190" s="7"/>
    </row>
    <row r="191" spans="1:11">
      <c r="A191" s="7"/>
      <c r="I191" s="7"/>
      <c r="J191" s="7"/>
      <c r="K191" s="7"/>
    </row>
    <row r="192" spans="1:11">
      <c r="A192" s="7"/>
      <c r="I192" s="7"/>
      <c r="J192" s="7"/>
      <c r="K192" s="7"/>
    </row>
    <row r="193" spans="1:11">
      <c r="A193" s="7"/>
      <c r="I193" s="7"/>
      <c r="J193" s="7"/>
      <c r="K193" s="7"/>
    </row>
    <row r="194" spans="1:11">
      <c r="A194" s="7"/>
      <c r="I194" s="7"/>
      <c r="J194" s="7"/>
      <c r="K194" s="7"/>
    </row>
    <row r="195" spans="1:11">
      <c r="A195" s="7"/>
      <c r="I195" s="7"/>
      <c r="J195" s="7"/>
      <c r="K195" s="7"/>
    </row>
    <row r="196" spans="1:11">
      <c r="A196" s="7"/>
      <c r="I196" s="7"/>
      <c r="J196" s="7"/>
      <c r="K196" s="7"/>
    </row>
    <row r="197" spans="1:11">
      <c r="A197" s="7"/>
      <c r="I197" s="7"/>
      <c r="J197" s="7"/>
      <c r="K197" s="7"/>
    </row>
    <row r="198" spans="1:11">
      <c r="A198" s="7"/>
      <c r="I198" s="7"/>
      <c r="J198" s="7"/>
      <c r="K198" s="7"/>
    </row>
    <row r="199" spans="1:11">
      <c r="A199" s="7"/>
      <c r="I199" s="7"/>
      <c r="J199" s="7"/>
      <c r="K199" s="7"/>
    </row>
    <row r="200" spans="1:11">
      <c r="A200" s="7"/>
      <c r="I200" s="7"/>
      <c r="J200" s="7"/>
      <c r="K200" s="7"/>
    </row>
    <row r="201" spans="1:11">
      <c r="A201" s="7"/>
      <c r="I201" s="7"/>
      <c r="J201" s="7"/>
      <c r="K201" s="7"/>
    </row>
    <row r="202" spans="1:11">
      <c r="A202" s="7"/>
      <c r="I202" s="7"/>
      <c r="J202" s="7"/>
      <c r="K202" s="7"/>
    </row>
    <row r="203" spans="1:11">
      <c r="A203" s="7"/>
      <c r="I203" s="7"/>
      <c r="J203" s="7"/>
      <c r="K203" s="7"/>
    </row>
    <row r="204" spans="1:11">
      <c r="A204" s="7"/>
      <c r="I204" s="7"/>
      <c r="J204" s="7"/>
      <c r="K204" s="7"/>
    </row>
    <row r="205" spans="1:11">
      <c r="A205" s="7"/>
      <c r="I205" s="7"/>
      <c r="J205" s="7"/>
      <c r="K205" s="7"/>
    </row>
    <row r="206" spans="1:11">
      <c r="A206" s="7"/>
      <c r="I206" s="7"/>
      <c r="J206" s="7"/>
      <c r="K206" s="7"/>
    </row>
    <row r="207" spans="1:11">
      <c r="A207" s="7"/>
      <c r="I207" s="7"/>
      <c r="J207" s="7"/>
      <c r="K207" s="7"/>
    </row>
    <row r="208" spans="1:11">
      <c r="A208" s="7"/>
      <c r="I208" s="7"/>
      <c r="J208" s="7"/>
      <c r="K208" s="7"/>
    </row>
    <row r="209" spans="1:11">
      <c r="A209" s="7"/>
      <c r="I209" s="7"/>
      <c r="J209" s="7"/>
      <c r="K209" s="7"/>
    </row>
    <row r="210" spans="1:11">
      <c r="A210" s="7"/>
      <c r="I210" s="7"/>
      <c r="J210" s="7"/>
      <c r="K210" s="7"/>
    </row>
    <row r="211" spans="1:11">
      <c r="A211" s="7"/>
      <c r="I211" s="7"/>
      <c r="J211" s="7"/>
      <c r="K211" s="7"/>
    </row>
    <row r="212" spans="1:11">
      <c r="A212" s="7"/>
      <c r="I212" s="7"/>
      <c r="J212" s="7"/>
      <c r="K212" s="7"/>
    </row>
    <row r="213" spans="1:11">
      <c r="A213" s="7"/>
      <c r="I213" s="7"/>
      <c r="J213" s="7"/>
      <c r="K213" s="7"/>
    </row>
    <row r="214" spans="1:11">
      <c r="A214" s="7"/>
      <c r="I214" s="7"/>
      <c r="J214" s="7"/>
      <c r="K214" s="7"/>
    </row>
    <row r="215" spans="1:11">
      <c r="A215" s="7"/>
      <c r="I215" s="7"/>
      <c r="J215" s="7"/>
      <c r="K215" s="7"/>
    </row>
    <row r="216" spans="1:11">
      <c r="A216" s="7"/>
      <c r="I216" s="7"/>
      <c r="J216" s="7"/>
      <c r="K216" s="7"/>
    </row>
    <row r="217" spans="1:11">
      <c r="A217" s="7"/>
      <c r="I217" s="7"/>
      <c r="J217" s="7"/>
      <c r="K217" s="7"/>
    </row>
    <row r="218" spans="1:11">
      <c r="A218" s="7"/>
      <c r="I218" s="7"/>
      <c r="J218" s="7"/>
      <c r="K218" s="7"/>
    </row>
    <row r="219" spans="1:11">
      <c r="A219" s="7"/>
      <c r="I219" s="7"/>
      <c r="J219" s="7"/>
      <c r="K219" s="7"/>
    </row>
    <row r="220" spans="1:11">
      <c r="A220" s="7"/>
      <c r="I220" s="7"/>
      <c r="J220" s="7"/>
      <c r="K220" s="7"/>
    </row>
    <row r="221" spans="1:11">
      <c r="A221" s="7"/>
      <c r="I221" s="7"/>
      <c r="J221" s="7"/>
      <c r="K221" s="7"/>
    </row>
    <row r="222" spans="1:11">
      <c r="A222" s="7"/>
      <c r="I222" s="7"/>
      <c r="J222" s="7"/>
      <c r="K222" s="7"/>
    </row>
    <row r="223" spans="1:11">
      <c r="A223" s="7"/>
      <c r="I223" s="7"/>
      <c r="J223" s="7"/>
      <c r="K223" s="7"/>
    </row>
    <row r="224" spans="1:11">
      <c r="A224" s="7"/>
      <c r="I224" s="7"/>
      <c r="J224" s="7"/>
      <c r="K224" s="7"/>
    </row>
    <row r="225" spans="1:11">
      <c r="A225" s="7"/>
      <c r="I225" s="7"/>
      <c r="J225" s="7"/>
      <c r="K225" s="7"/>
    </row>
    <row r="226" spans="1:11">
      <c r="A226" s="7"/>
      <c r="I226" s="7"/>
      <c r="J226" s="7"/>
      <c r="K226" s="7"/>
    </row>
    <row r="227" spans="1:11">
      <c r="A227" s="7"/>
      <c r="I227" s="7"/>
      <c r="J227" s="7"/>
      <c r="K227" s="7"/>
    </row>
    <row r="228" spans="1:11">
      <c r="A228" s="7"/>
      <c r="I228" s="7"/>
      <c r="J228" s="7"/>
      <c r="K228" s="7"/>
    </row>
    <row r="229" spans="1:11">
      <c r="A229" s="7"/>
      <c r="I229" s="7"/>
      <c r="J229" s="7"/>
      <c r="K229" s="7"/>
    </row>
    <row r="230" spans="1:11">
      <c r="A230" s="7"/>
      <c r="I230" s="7"/>
      <c r="J230" s="7"/>
      <c r="K230" s="7"/>
    </row>
    <row r="231" spans="1:11">
      <c r="A231" s="7"/>
      <c r="I231" s="7"/>
      <c r="J231" s="7"/>
      <c r="K231" s="7"/>
    </row>
    <row r="232" spans="1:11">
      <c r="A232" s="7"/>
      <c r="I232" s="7"/>
      <c r="J232" s="7"/>
      <c r="K232" s="7"/>
    </row>
    <row r="233" spans="1:11">
      <c r="A233" s="7"/>
      <c r="I233" s="7"/>
      <c r="J233" s="7"/>
      <c r="K233" s="7"/>
    </row>
    <row r="234" spans="1:11">
      <c r="A234" s="7"/>
      <c r="I234" s="7"/>
      <c r="J234" s="7"/>
      <c r="K234" s="7"/>
    </row>
    <row r="235" spans="1:11">
      <c r="A235" s="7"/>
      <c r="I235" s="7"/>
      <c r="J235" s="7"/>
      <c r="K235" s="7"/>
    </row>
    <row r="236" spans="1:11">
      <c r="A236" s="7"/>
      <c r="I236" s="7"/>
      <c r="J236" s="7"/>
      <c r="K236" s="7"/>
    </row>
    <row r="237" spans="1:11">
      <c r="A237" s="7"/>
      <c r="I237" s="7"/>
      <c r="J237" s="7"/>
      <c r="K237" s="7"/>
    </row>
    <row r="238" spans="1:11">
      <c r="A238" s="7"/>
      <c r="I238" s="7"/>
      <c r="J238" s="7"/>
      <c r="K238" s="7"/>
    </row>
    <row r="239" spans="1:11">
      <c r="A239" s="7"/>
      <c r="I239" s="7"/>
      <c r="J239" s="7"/>
      <c r="K239" s="7"/>
    </row>
    <row r="240" spans="1:11">
      <c r="A240" s="7"/>
      <c r="I240" s="7"/>
      <c r="J240" s="7"/>
      <c r="K240" s="7"/>
    </row>
    <row r="241" spans="1:11">
      <c r="A241" s="7"/>
      <c r="I241" s="7"/>
      <c r="J241" s="7"/>
      <c r="K241" s="7"/>
    </row>
    <row r="242" spans="1:11">
      <c r="A242" s="7"/>
      <c r="I242" s="7"/>
      <c r="J242" s="7"/>
      <c r="K242" s="7"/>
    </row>
    <row r="243" spans="1:11">
      <c r="A243" s="7"/>
      <c r="I243" s="7"/>
      <c r="J243" s="7"/>
      <c r="K243" s="7"/>
    </row>
    <row r="244" spans="1:11">
      <c r="A244" s="7"/>
      <c r="I244" s="7"/>
      <c r="J244" s="7"/>
      <c r="K244" s="7"/>
    </row>
    <row r="245" spans="1:11">
      <c r="A245" s="7"/>
      <c r="I245" s="7"/>
      <c r="J245" s="7"/>
      <c r="K245" s="7"/>
    </row>
    <row r="246" spans="1:11">
      <c r="A246" s="7"/>
      <c r="I246" s="7"/>
      <c r="J246" s="7"/>
      <c r="K246" s="7"/>
    </row>
    <row r="247" spans="1:11">
      <c r="A247" s="7"/>
      <c r="I247" s="7"/>
      <c r="J247" s="7"/>
      <c r="K247" s="7"/>
    </row>
    <row r="248" spans="1:11">
      <c r="A248" s="7"/>
      <c r="I248" s="7"/>
      <c r="J248" s="7"/>
      <c r="K248" s="7"/>
    </row>
    <row r="249" spans="1:11">
      <c r="A249" s="7"/>
      <c r="I249" s="7"/>
      <c r="J249" s="7"/>
      <c r="K249" s="7"/>
    </row>
    <row r="250" spans="1:11">
      <c r="A250" s="7"/>
      <c r="I250" s="7"/>
      <c r="J250" s="7"/>
      <c r="K250" s="7"/>
    </row>
    <row r="251" spans="1:11">
      <c r="A251" s="7"/>
      <c r="I251" s="7"/>
      <c r="J251" s="7"/>
      <c r="K251" s="7"/>
    </row>
    <row r="252" spans="1:11">
      <c r="A252" s="7"/>
      <c r="I252" s="7"/>
      <c r="J252" s="7"/>
      <c r="K252" s="7"/>
    </row>
    <row r="253" spans="1:11">
      <c r="A253" s="7"/>
      <c r="I253" s="7"/>
      <c r="J253" s="7"/>
      <c r="K253" s="7"/>
    </row>
    <row r="254" spans="1:11">
      <c r="A254" s="7"/>
      <c r="I254" s="7"/>
      <c r="J254" s="7"/>
      <c r="K254" s="7"/>
    </row>
    <row r="255" spans="1:11">
      <c r="A255" s="7"/>
      <c r="I255" s="7"/>
      <c r="J255" s="7"/>
      <c r="K255" s="7"/>
    </row>
    <row r="256" spans="1:11">
      <c r="A256" s="7"/>
      <c r="I256" s="7"/>
      <c r="J256" s="7"/>
      <c r="K256" s="7"/>
    </row>
    <row r="257" spans="1:11">
      <c r="A257" s="7"/>
      <c r="I257" s="7"/>
      <c r="J257" s="7"/>
      <c r="K257" s="7"/>
    </row>
    <row r="258" spans="1:11">
      <c r="A258" s="7"/>
      <c r="I258" s="7"/>
      <c r="J258" s="7"/>
      <c r="K258" s="7"/>
    </row>
    <row r="259" spans="1:11">
      <c r="A259" s="7"/>
      <c r="I259" s="7"/>
      <c r="J259" s="7"/>
      <c r="K259" s="7"/>
    </row>
    <row r="260" spans="1:11">
      <c r="A260" s="7"/>
      <c r="I260" s="7"/>
      <c r="J260" s="7"/>
      <c r="K260" s="7"/>
    </row>
    <row r="261" spans="1:11">
      <c r="A261" s="7"/>
      <c r="I261" s="7"/>
      <c r="J261" s="7"/>
      <c r="K261" s="7"/>
    </row>
    <row r="262" spans="1:11">
      <c r="A262" s="7"/>
      <c r="I262" s="7"/>
      <c r="J262" s="7"/>
      <c r="K262" s="7"/>
    </row>
    <row r="263" spans="1:11">
      <c r="A263" s="7"/>
      <c r="I263" s="7"/>
      <c r="J263" s="7"/>
      <c r="K263" s="7"/>
    </row>
    <row r="264" spans="1:11">
      <c r="A264" s="7"/>
      <c r="I264" s="7"/>
      <c r="J264" s="7"/>
      <c r="K264" s="7"/>
    </row>
    <row r="265" spans="1:11">
      <c r="A265" s="7"/>
      <c r="I265" s="7"/>
      <c r="J265" s="7"/>
      <c r="K265" s="7"/>
    </row>
    <row r="266" spans="1:11">
      <c r="A266" s="7"/>
      <c r="I266" s="7"/>
      <c r="J266" s="7"/>
      <c r="K266" s="7"/>
    </row>
    <row r="267" spans="1:11">
      <c r="A267" s="7"/>
      <c r="I267" s="7"/>
      <c r="J267" s="7"/>
      <c r="K267" s="7"/>
    </row>
    <row r="268" spans="1:11">
      <c r="A268" s="7"/>
      <c r="I268" s="7"/>
      <c r="J268" s="7"/>
      <c r="K268" s="7"/>
    </row>
    <row r="269" spans="1:11">
      <c r="A269" s="7"/>
      <c r="I269" s="7"/>
      <c r="J269" s="7"/>
      <c r="K269" s="7"/>
    </row>
    <row r="270" spans="1:11">
      <c r="A270" s="7"/>
      <c r="I270" s="7"/>
      <c r="J270" s="7"/>
      <c r="K270" s="7"/>
    </row>
    <row r="271" spans="1:11">
      <c r="A271" s="7"/>
      <c r="I271" s="7"/>
      <c r="J271" s="7"/>
      <c r="K271" s="7"/>
    </row>
    <row r="272" spans="1:11">
      <c r="A272" s="7"/>
      <c r="I272" s="7"/>
      <c r="J272" s="7"/>
      <c r="K272" s="7"/>
    </row>
    <row r="273" spans="1:11">
      <c r="A273" s="7"/>
      <c r="I273" s="7"/>
      <c r="J273" s="7"/>
      <c r="K273" s="7"/>
    </row>
    <row r="274" spans="1:11">
      <c r="A274" s="7"/>
      <c r="I274" s="7"/>
      <c r="J274" s="7"/>
      <c r="K274" s="7"/>
    </row>
    <row r="275" spans="1:11">
      <c r="A275" s="7"/>
      <c r="I275" s="7"/>
      <c r="J275" s="7"/>
      <c r="K275" s="7"/>
    </row>
    <row r="276" spans="1:11">
      <c r="A276" s="7"/>
      <c r="I276" s="7"/>
      <c r="J276" s="7"/>
      <c r="K276" s="7"/>
    </row>
    <row r="277" spans="1:11">
      <c r="A277" s="7"/>
      <c r="I277" s="7"/>
      <c r="J277" s="7"/>
      <c r="K277" s="7"/>
    </row>
    <row r="278" spans="1:11">
      <c r="A278" s="7"/>
      <c r="I278" s="7"/>
      <c r="J278" s="7"/>
      <c r="K278" s="7"/>
    </row>
    <row r="279" spans="1:11">
      <c r="A279" s="7"/>
      <c r="I279" s="7"/>
      <c r="J279" s="7"/>
      <c r="K279" s="7"/>
    </row>
    <row r="280" spans="1:11">
      <c r="A280" s="7"/>
      <c r="I280" s="7"/>
      <c r="J280" s="7"/>
      <c r="K280" s="7"/>
    </row>
    <row r="281" spans="1:11">
      <c r="A281" s="7"/>
      <c r="I281" s="7"/>
      <c r="J281" s="7"/>
      <c r="K281" s="7"/>
    </row>
    <row r="282" spans="1:11">
      <c r="A282" s="7"/>
      <c r="I282" s="7"/>
      <c r="J282" s="7"/>
      <c r="K282" s="7"/>
    </row>
    <row r="283" spans="1:11">
      <c r="A283" s="7"/>
      <c r="I283" s="7"/>
      <c r="J283" s="7"/>
      <c r="K283" s="7"/>
    </row>
    <row r="284" spans="1:11">
      <c r="A284" s="7"/>
      <c r="I284" s="7"/>
      <c r="J284" s="7"/>
      <c r="K284" s="7"/>
    </row>
    <row r="285" spans="1:11">
      <c r="A285" s="7"/>
      <c r="I285" s="7"/>
      <c r="J285" s="7"/>
      <c r="K285" s="7"/>
    </row>
    <row r="286" spans="1:11">
      <c r="A286" s="7"/>
      <c r="I286" s="7"/>
      <c r="J286" s="7"/>
      <c r="K286" s="7"/>
    </row>
    <row r="287" spans="1:11">
      <c r="A287" s="7"/>
      <c r="I287" s="7"/>
      <c r="J287" s="7"/>
      <c r="K287" s="7"/>
    </row>
    <row r="288" spans="1:11">
      <c r="A288" s="7"/>
      <c r="I288" s="7"/>
      <c r="J288" s="7"/>
      <c r="K288" s="7"/>
    </row>
    <row r="289" spans="1:11">
      <c r="A289" s="7"/>
      <c r="I289" s="7"/>
      <c r="J289" s="7"/>
      <c r="K289" s="7"/>
    </row>
    <row r="290" spans="1:11">
      <c r="A290" s="7"/>
      <c r="I290" s="7"/>
      <c r="J290" s="7"/>
      <c r="K290" s="7"/>
    </row>
    <row r="291" spans="1:11">
      <c r="A291" s="7"/>
      <c r="I291" s="7"/>
      <c r="J291" s="7"/>
      <c r="K291" s="7"/>
    </row>
    <row r="292" spans="1:11">
      <c r="A292" s="7"/>
      <c r="I292" s="7"/>
      <c r="J292" s="7"/>
      <c r="K292" s="7"/>
    </row>
    <row r="293" spans="1:11">
      <c r="A293" s="7"/>
      <c r="I293" s="7"/>
      <c r="J293" s="7"/>
      <c r="K293" s="7"/>
    </row>
    <row r="294" spans="1:11">
      <c r="A294" s="7"/>
      <c r="I294" s="7"/>
      <c r="J294" s="7"/>
      <c r="K294" s="7"/>
    </row>
    <row r="295" spans="1:11">
      <c r="A295" s="7"/>
      <c r="I295" s="7"/>
      <c r="J295" s="7"/>
      <c r="K295" s="7"/>
    </row>
    <row r="296" spans="1:11">
      <c r="A296" s="7"/>
      <c r="I296" s="7"/>
      <c r="J296" s="7"/>
      <c r="K296" s="7"/>
    </row>
    <row r="297" spans="1:11">
      <c r="A297" s="7"/>
      <c r="I297" s="7"/>
      <c r="J297" s="7"/>
      <c r="K297" s="7"/>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r:id="rId1"/>
      <headerFooter alignWithMargins="0"/>
    </customSheetView>
  </customSheetViews>
  <mergeCells count="12">
    <mergeCell ref="A27:J27"/>
    <mergeCell ref="A28:J28"/>
    <mergeCell ref="B4:J4"/>
    <mergeCell ref="B5:C5"/>
    <mergeCell ref="A4:A8"/>
    <mergeCell ref="B6:B7"/>
    <mergeCell ref="C6:C7"/>
    <mergeCell ref="D6:D7"/>
    <mergeCell ref="B8:H8"/>
    <mergeCell ref="I5:J7"/>
    <mergeCell ref="D5:H5"/>
    <mergeCell ref="E6:H6"/>
  </mergeCells>
  <phoneticPr fontId="0" type="noConversion"/>
  <hyperlinks>
    <hyperlink ref="L1" location="'Spis tablic_Contents'!A1" display="&lt; POWRÓT"/>
    <hyperlink ref="L2" location="'Spis tablic_Contents'!A1" display="&lt; BACK"/>
  </hyperlinks>
  <pageMargins left="0.74803149606299213" right="0.74803149606299213" top="0.78740157480314965" bottom="0.78740157480314965" header="0.51181102362204722" footer="0.51181102362204722"/>
  <pageSetup paperSize="9" scale="71" fitToHeight="0" orientation="landscape" r:id="rId2"/>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9"/>
  <sheetViews>
    <sheetView showGridLines="0" zoomScaleNormal="100" workbookViewId="0"/>
  </sheetViews>
  <sheetFormatPr defaultColWidth="9.109375" defaultRowHeight="11.4"/>
  <cols>
    <col min="1" max="1" width="22.44140625" style="10" customWidth="1"/>
    <col min="2" max="12" width="13" style="10" customWidth="1"/>
    <col min="13" max="13" width="10" style="10" customWidth="1"/>
    <col min="14" max="14" width="10.5546875" style="723" customWidth="1"/>
    <col min="15" max="16384" width="9.109375" style="10"/>
  </cols>
  <sheetData>
    <row r="1" spans="1:24" ht="14.25" customHeight="1">
      <c r="A1" s="345" t="s">
        <v>1552</v>
      </c>
      <c r="B1" s="373"/>
      <c r="C1" s="373"/>
      <c r="D1" s="373"/>
      <c r="E1" s="373"/>
      <c r="F1" s="373"/>
      <c r="G1" s="373"/>
      <c r="H1" s="373"/>
      <c r="I1" s="373"/>
      <c r="J1" s="373"/>
      <c r="K1" s="373"/>
      <c r="L1" s="373"/>
      <c r="N1" s="2" t="s">
        <v>503</v>
      </c>
    </row>
    <row r="2" spans="1:24" s="376" customFormat="1" ht="14.25" customHeight="1">
      <c r="A2" s="514" t="s">
        <v>1426</v>
      </c>
      <c r="B2" s="312"/>
      <c r="C2" s="312"/>
      <c r="D2" s="312"/>
      <c r="E2" s="312"/>
      <c r="F2" s="312"/>
      <c r="G2" s="312"/>
      <c r="H2" s="312"/>
      <c r="I2" s="312"/>
      <c r="J2" s="312"/>
      <c r="K2" s="312"/>
      <c r="L2" s="312"/>
      <c r="N2" s="750" t="s">
        <v>504</v>
      </c>
      <c r="O2" s="196"/>
    </row>
    <row r="3" spans="1:24" ht="5.0999999999999996" customHeight="1">
      <c r="A3" s="14"/>
      <c r="B3" s="374"/>
      <c r="C3" s="374"/>
      <c r="D3" s="17"/>
      <c r="E3" s="374"/>
      <c r="F3" s="374"/>
      <c r="G3" s="17"/>
      <c r="H3" s="17"/>
      <c r="I3" s="17"/>
      <c r="J3" s="374"/>
      <c r="K3" s="374"/>
      <c r="L3" s="374"/>
    </row>
    <row r="4" spans="1:24" ht="42.75" customHeight="1">
      <c r="A4" s="1005" t="s">
        <v>995</v>
      </c>
      <c r="B4" s="504" t="s">
        <v>960</v>
      </c>
      <c r="C4" s="504" t="s">
        <v>1045</v>
      </c>
      <c r="D4" s="503" t="s">
        <v>1046</v>
      </c>
      <c r="E4" s="504" t="s">
        <v>962</v>
      </c>
      <c r="F4" s="504" t="s">
        <v>963</v>
      </c>
      <c r="G4" s="503" t="s">
        <v>1047</v>
      </c>
      <c r="H4" s="503" t="s">
        <v>1048</v>
      </c>
      <c r="I4" s="503" t="s">
        <v>1049</v>
      </c>
      <c r="J4" s="504" t="s">
        <v>965</v>
      </c>
      <c r="K4" s="504" t="s">
        <v>966</v>
      </c>
      <c r="L4" s="502" t="s">
        <v>967</v>
      </c>
    </row>
    <row r="5" spans="1:24" ht="33" customHeight="1">
      <c r="A5" s="1010"/>
      <c r="B5" s="1023" t="s">
        <v>1050</v>
      </c>
      <c r="C5" s="1023"/>
      <c r="D5" s="1023"/>
      <c r="E5" s="1023"/>
      <c r="F5" s="1023"/>
      <c r="G5" s="1023"/>
      <c r="H5" s="1023"/>
      <c r="I5" s="1023"/>
      <c r="J5" s="1023"/>
      <c r="K5" s="1023"/>
      <c r="L5" s="1007"/>
    </row>
    <row r="6" spans="1:24" ht="14.25" customHeight="1">
      <c r="A6" s="356" t="s">
        <v>215</v>
      </c>
      <c r="B6" s="554">
        <v>4362</v>
      </c>
      <c r="C6" s="554">
        <v>17286</v>
      </c>
      <c r="D6" s="554">
        <v>1670</v>
      </c>
      <c r="E6" s="554">
        <v>61932</v>
      </c>
      <c r="F6" s="554">
        <v>3728</v>
      </c>
      <c r="G6" s="554">
        <v>550</v>
      </c>
      <c r="H6" s="554">
        <v>6845</v>
      </c>
      <c r="I6" s="554">
        <v>92</v>
      </c>
      <c r="J6" s="554">
        <v>13993</v>
      </c>
      <c r="K6" s="554">
        <v>17029</v>
      </c>
      <c r="L6" s="748">
        <v>5198</v>
      </c>
    </row>
    <row r="7" spans="1:24" ht="14.25" customHeight="1">
      <c r="A7" s="336" t="s">
        <v>572</v>
      </c>
      <c r="B7" s="689"/>
      <c r="C7" s="689"/>
      <c r="D7" s="689"/>
      <c r="E7" s="689"/>
      <c r="F7" s="689"/>
      <c r="G7" s="689"/>
      <c r="H7" s="689"/>
      <c r="I7" s="689"/>
      <c r="J7" s="689"/>
      <c r="K7" s="689"/>
      <c r="L7" s="749"/>
    </row>
    <row r="8" spans="1:24" ht="14.25" customHeight="1">
      <c r="A8" s="358" t="s">
        <v>177</v>
      </c>
      <c r="B8" s="733">
        <v>1947</v>
      </c>
      <c r="C8" s="733">
        <v>56</v>
      </c>
      <c r="D8" s="733">
        <v>22</v>
      </c>
      <c r="E8" s="733">
        <v>1632</v>
      </c>
      <c r="F8" s="733">
        <v>129</v>
      </c>
      <c r="G8" s="733">
        <v>7</v>
      </c>
      <c r="H8" s="733">
        <v>355</v>
      </c>
      <c r="I8" s="733" t="s">
        <v>558</v>
      </c>
      <c r="J8" s="733">
        <v>51</v>
      </c>
      <c r="K8" s="733">
        <v>3467</v>
      </c>
      <c r="L8" s="728">
        <v>494</v>
      </c>
      <c r="N8" s="751"/>
      <c r="O8" s="375"/>
      <c r="P8" s="375"/>
      <c r="Q8" s="375"/>
      <c r="R8" s="375"/>
      <c r="S8" s="375"/>
      <c r="T8" s="375"/>
      <c r="U8" s="375"/>
      <c r="V8" s="375"/>
      <c r="W8" s="375"/>
      <c r="X8" s="375"/>
    </row>
    <row r="9" spans="1:24" ht="14.25" customHeight="1">
      <c r="A9" s="358" t="s">
        <v>178</v>
      </c>
      <c r="B9" s="733">
        <v>22</v>
      </c>
      <c r="C9" s="733">
        <v>158</v>
      </c>
      <c r="D9" s="733">
        <v>1</v>
      </c>
      <c r="E9" s="733">
        <v>568</v>
      </c>
      <c r="F9" s="733">
        <v>50</v>
      </c>
      <c r="G9" s="733">
        <v>3</v>
      </c>
      <c r="H9" s="733">
        <v>184</v>
      </c>
      <c r="I9" s="733" t="s">
        <v>558</v>
      </c>
      <c r="J9" s="733">
        <v>149</v>
      </c>
      <c r="K9" s="733">
        <v>200</v>
      </c>
      <c r="L9" s="728">
        <v>59</v>
      </c>
      <c r="N9" s="751"/>
      <c r="O9" s="375"/>
      <c r="P9" s="375"/>
      <c r="Q9" s="375"/>
      <c r="R9" s="375"/>
      <c r="S9" s="375"/>
      <c r="T9" s="375"/>
      <c r="U9" s="375"/>
      <c r="V9" s="375"/>
      <c r="W9" s="375"/>
      <c r="X9" s="375"/>
    </row>
    <row r="10" spans="1:24" ht="14.25" customHeight="1">
      <c r="A10" s="358" t="s">
        <v>179</v>
      </c>
      <c r="B10" s="733">
        <v>9</v>
      </c>
      <c r="C10" s="733">
        <v>90</v>
      </c>
      <c r="D10" s="733" t="s">
        <v>558</v>
      </c>
      <c r="E10" s="733">
        <v>3829</v>
      </c>
      <c r="F10" s="733">
        <v>10</v>
      </c>
      <c r="G10" s="733">
        <v>238</v>
      </c>
      <c r="H10" s="733">
        <v>33</v>
      </c>
      <c r="I10" s="733">
        <v>44</v>
      </c>
      <c r="J10" s="733">
        <v>101</v>
      </c>
      <c r="K10" s="733">
        <v>218</v>
      </c>
      <c r="L10" s="728">
        <v>167</v>
      </c>
      <c r="N10" s="751"/>
      <c r="O10" s="375"/>
      <c r="P10" s="375"/>
      <c r="Q10" s="375"/>
      <c r="R10" s="375"/>
      <c r="S10" s="375"/>
      <c r="T10" s="375"/>
      <c r="U10" s="375"/>
      <c r="V10" s="375"/>
      <c r="W10" s="375"/>
      <c r="X10" s="375"/>
    </row>
    <row r="11" spans="1:24" ht="14.25" customHeight="1">
      <c r="A11" s="358" t="s">
        <v>180</v>
      </c>
      <c r="B11" s="733">
        <v>4</v>
      </c>
      <c r="C11" s="733">
        <v>10</v>
      </c>
      <c r="D11" s="733">
        <v>47</v>
      </c>
      <c r="E11" s="733">
        <v>23</v>
      </c>
      <c r="F11" s="733">
        <v>1</v>
      </c>
      <c r="G11" s="733">
        <v>1</v>
      </c>
      <c r="H11" s="733">
        <v>22</v>
      </c>
      <c r="I11" s="733" t="s">
        <v>558</v>
      </c>
      <c r="J11" s="733">
        <v>14</v>
      </c>
      <c r="K11" s="733">
        <v>12</v>
      </c>
      <c r="L11" s="728" t="s">
        <v>558</v>
      </c>
      <c r="N11" s="751"/>
      <c r="O11" s="375"/>
      <c r="P11" s="375"/>
      <c r="Q11" s="375"/>
      <c r="R11" s="375"/>
      <c r="S11" s="375"/>
      <c r="T11" s="375"/>
      <c r="U11" s="375"/>
      <c r="V11" s="375"/>
      <c r="W11" s="375"/>
      <c r="X11" s="375"/>
    </row>
    <row r="12" spans="1:24" ht="14.25" customHeight="1">
      <c r="A12" s="358" t="s">
        <v>181</v>
      </c>
      <c r="B12" s="733">
        <v>34</v>
      </c>
      <c r="C12" s="733">
        <v>403</v>
      </c>
      <c r="D12" s="733" t="s">
        <v>558</v>
      </c>
      <c r="E12" s="733">
        <v>2180</v>
      </c>
      <c r="F12" s="733">
        <v>2</v>
      </c>
      <c r="G12" s="733">
        <v>7</v>
      </c>
      <c r="H12" s="733">
        <v>378</v>
      </c>
      <c r="I12" s="733" t="s">
        <v>558</v>
      </c>
      <c r="J12" s="733">
        <v>160</v>
      </c>
      <c r="K12" s="733">
        <v>89</v>
      </c>
      <c r="L12" s="728">
        <v>2706</v>
      </c>
      <c r="N12" s="751"/>
      <c r="O12" s="375"/>
      <c r="P12" s="375"/>
      <c r="Q12" s="375"/>
      <c r="R12" s="375"/>
      <c r="S12" s="375"/>
      <c r="T12" s="375"/>
      <c r="U12" s="375"/>
      <c r="V12" s="375"/>
      <c r="W12" s="375"/>
      <c r="X12" s="375"/>
    </row>
    <row r="13" spans="1:24" ht="14.25" customHeight="1">
      <c r="A13" s="358" t="s">
        <v>182</v>
      </c>
      <c r="B13" s="733">
        <v>152</v>
      </c>
      <c r="C13" s="733">
        <v>1447</v>
      </c>
      <c r="D13" s="733">
        <v>4</v>
      </c>
      <c r="E13" s="733">
        <v>8073</v>
      </c>
      <c r="F13" s="733">
        <v>37</v>
      </c>
      <c r="G13" s="733">
        <v>92</v>
      </c>
      <c r="H13" s="733">
        <v>953</v>
      </c>
      <c r="I13" s="733">
        <v>1</v>
      </c>
      <c r="J13" s="733">
        <v>648</v>
      </c>
      <c r="K13" s="733">
        <v>329</v>
      </c>
      <c r="L13" s="728">
        <v>64</v>
      </c>
      <c r="N13" s="751"/>
      <c r="O13" s="375"/>
      <c r="P13" s="375"/>
      <c r="Q13" s="375"/>
      <c r="R13" s="375"/>
      <c r="S13" s="375"/>
      <c r="T13" s="375"/>
      <c r="U13" s="375"/>
      <c r="V13" s="375"/>
      <c r="W13" s="375"/>
      <c r="X13" s="375"/>
    </row>
    <row r="14" spans="1:24" ht="14.25" customHeight="1">
      <c r="A14" s="358" t="s">
        <v>183</v>
      </c>
      <c r="B14" s="733">
        <v>403</v>
      </c>
      <c r="C14" s="733">
        <v>8740</v>
      </c>
      <c r="D14" s="733">
        <v>40</v>
      </c>
      <c r="E14" s="733">
        <v>3597</v>
      </c>
      <c r="F14" s="733">
        <v>36</v>
      </c>
      <c r="G14" s="733">
        <v>68</v>
      </c>
      <c r="H14" s="733">
        <v>234</v>
      </c>
      <c r="I14" s="733" t="s">
        <v>558</v>
      </c>
      <c r="J14" s="733">
        <v>5362</v>
      </c>
      <c r="K14" s="733">
        <v>1351</v>
      </c>
      <c r="L14" s="728">
        <v>347</v>
      </c>
      <c r="N14" s="751"/>
      <c r="O14" s="375"/>
      <c r="P14" s="375"/>
      <c r="Q14" s="375"/>
      <c r="R14" s="375"/>
      <c r="S14" s="375"/>
      <c r="T14" s="375"/>
      <c r="U14" s="375"/>
      <c r="V14" s="375"/>
      <c r="W14" s="375"/>
      <c r="X14" s="375"/>
    </row>
    <row r="15" spans="1:24" ht="14.25" customHeight="1">
      <c r="A15" s="358" t="s">
        <v>184</v>
      </c>
      <c r="B15" s="733">
        <v>510</v>
      </c>
      <c r="C15" s="733">
        <v>732</v>
      </c>
      <c r="D15" s="733">
        <v>13</v>
      </c>
      <c r="E15" s="733">
        <v>2051</v>
      </c>
      <c r="F15" s="733">
        <v>22</v>
      </c>
      <c r="G15" s="733">
        <v>5</v>
      </c>
      <c r="H15" s="733">
        <v>693</v>
      </c>
      <c r="I15" s="733" t="s">
        <v>558</v>
      </c>
      <c r="J15" s="733">
        <v>764</v>
      </c>
      <c r="K15" s="733">
        <v>718</v>
      </c>
      <c r="L15" s="728">
        <v>97</v>
      </c>
      <c r="N15" s="751"/>
      <c r="O15" s="375"/>
      <c r="P15" s="375"/>
      <c r="Q15" s="375"/>
      <c r="R15" s="375"/>
      <c r="S15" s="375"/>
      <c r="T15" s="375"/>
      <c r="U15" s="375"/>
      <c r="V15" s="375"/>
      <c r="W15" s="375"/>
      <c r="X15" s="375"/>
    </row>
    <row r="16" spans="1:24" ht="14.25" customHeight="1">
      <c r="A16" s="358" t="s">
        <v>185</v>
      </c>
      <c r="B16" s="733">
        <v>34</v>
      </c>
      <c r="C16" s="733">
        <v>508</v>
      </c>
      <c r="D16" s="733">
        <v>467</v>
      </c>
      <c r="E16" s="733">
        <v>2852</v>
      </c>
      <c r="F16" s="733">
        <v>39</v>
      </c>
      <c r="G16" s="733">
        <v>21</v>
      </c>
      <c r="H16" s="733">
        <v>655</v>
      </c>
      <c r="I16" s="733">
        <v>6</v>
      </c>
      <c r="J16" s="733">
        <v>114</v>
      </c>
      <c r="K16" s="733">
        <v>324</v>
      </c>
      <c r="L16" s="728">
        <v>42</v>
      </c>
      <c r="N16" s="751"/>
      <c r="O16" s="375"/>
      <c r="P16" s="375"/>
      <c r="Q16" s="375"/>
      <c r="R16" s="375"/>
      <c r="S16" s="375"/>
      <c r="T16" s="375"/>
      <c r="U16" s="375"/>
      <c r="V16" s="375"/>
      <c r="W16" s="375"/>
      <c r="X16" s="375"/>
    </row>
    <row r="17" spans="1:24" ht="14.25" customHeight="1">
      <c r="A17" s="358" t="s">
        <v>186</v>
      </c>
      <c r="B17" s="733">
        <v>60</v>
      </c>
      <c r="C17" s="733">
        <v>62</v>
      </c>
      <c r="D17" s="733" t="s">
        <v>558</v>
      </c>
      <c r="E17" s="733">
        <v>173</v>
      </c>
      <c r="F17" s="733">
        <v>2</v>
      </c>
      <c r="G17" s="733" t="s">
        <v>558</v>
      </c>
      <c r="H17" s="733">
        <v>118</v>
      </c>
      <c r="I17" s="733" t="s">
        <v>558</v>
      </c>
      <c r="J17" s="733">
        <v>71</v>
      </c>
      <c r="K17" s="733">
        <v>146</v>
      </c>
      <c r="L17" s="728">
        <v>6</v>
      </c>
      <c r="N17" s="751"/>
      <c r="O17" s="375"/>
      <c r="P17" s="375"/>
      <c r="Q17" s="375"/>
      <c r="R17" s="375"/>
      <c r="S17" s="375"/>
      <c r="T17" s="375"/>
      <c r="U17" s="375"/>
      <c r="V17" s="375"/>
      <c r="W17" s="375"/>
      <c r="X17" s="375"/>
    </row>
    <row r="18" spans="1:24" ht="14.25" customHeight="1">
      <c r="A18" s="358" t="s">
        <v>187</v>
      </c>
      <c r="B18" s="733" t="s">
        <v>558</v>
      </c>
      <c r="C18" s="733">
        <v>72</v>
      </c>
      <c r="D18" s="733">
        <v>5</v>
      </c>
      <c r="E18" s="733">
        <v>1353</v>
      </c>
      <c r="F18" s="733">
        <v>6</v>
      </c>
      <c r="G18" s="733">
        <v>3</v>
      </c>
      <c r="H18" s="733">
        <v>835</v>
      </c>
      <c r="I18" s="733" t="s">
        <v>558</v>
      </c>
      <c r="J18" s="733">
        <v>42</v>
      </c>
      <c r="K18" s="733">
        <v>58</v>
      </c>
      <c r="L18" s="728">
        <v>31</v>
      </c>
      <c r="N18" s="751"/>
      <c r="O18" s="375"/>
      <c r="P18" s="375"/>
      <c r="Q18" s="375"/>
      <c r="R18" s="375"/>
      <c r="S18" s="375"/>
      <c r="T18" s="375"/>
      <c r="U18" s="375"/>
      <c r="V18" s="375"/>
      <c r="W18" s="375"/>
      <c r="X18" s="375"/>
    </row>
    <row r="19" spans="1:24" ht="14.25" customHeight="1">
      <c r="A19" s="358" t="s">
        <v>188</v>
      </c>
      <c r="B19" s="733">
        <v>489</v>
      </c>
      <c r="C19" s="733">
        <v>3316</v>
      </c>
      <c r="D19" s="733">
        <v>162</v>
      </c>
      <c r="E19" s="733">
        <v>25469</v>
      </c>
      <c r="F19" s="733">
        <v>3308</v>
      </c>
      <c r="G19" s="733">
        <v>58</v>
      </c>
      <c r="H19" s="733">
        <v>1731</v>
      </c>
      <c r="I19" s="733">
        <v>41</v>
      </c>
      <c r="J19" s="733">
        <v>2899</v>
      </c>
      <c r="K19" s="733">
        <v>9136</v>
      </c>
      <c r="L19" s="728">
        <v>302</v>
      </c>
      <c r="N19" s="751"/>
      <c r="O19" s="375"/>
      <c r="P19" s="375"/>
      <c r="Q19" s="375"/>
      <c r="R19" s="375"/>
      <c r="S19" s="375"/>
      <c r="T19" s="375"/>
      <c r="U19" s="375"/>
      <c r="V19" s="375"/>
      <c r="W19" s="375"/>
      <c r="X19" s="375"/>
    </row>
    <row r="20" spans="1:24" ht="14.25" customHeight="1">
      <c r="A20" s="358" t="s">
        <v>189</v>
      </c>
      <c r="B20" s="733">
        <v>26</v>
      </c>
      <c r="C20" s="733">
        <v>356</v>
      </c>
      <c r="D20" s="733">
        <v>117</v>
      </c>
      <c r="E20" s="733">
        <v>721</v>
      </c>
      <c r="F20" s="733">
        <v>46</v>
      </c>
      <c r="G20" s="733">
        <v>36</v>
      </c>
      <c r="H20" s="733">
        <v>281</v>
      </c>
      <c r="I20" s="733" t="s">
        <v>558</v>
      </c>
      <c r="J20" s="733">
        <v>158</v>
      </c>
      <c r="K20" s="733">
        <v>282</v>
      </c>
      <c r="L20" s="728">
        <v>473</v>
      </c>
      <c r="N20" s="751"/>
      <c r="O20" s="375"/>
      <c r="P20" s="375"/>
      <c r="Q20" s="375"/>
      <c r="R20" s="375"/>
      <c r="S20" s="375"/>
      <c r="T20" s="375"/>
      <c r="U20" s="375"/>
      <c r="V20" s="375"/>
      <c r="W20" s="375"/>
      <c r="X20" s="375"/>
    </row>
    <row r="21" spans="1:24" ht="14.25" customHeight="1">
      <c r="A21" s="358" t="s">
        <v>190</v>
      </c>
      <c r="B21" s="733">
        <v>58</v>
      </c>
      <c r="C21" s="733">
        <v>80</v>
      </c>
      <c r="D21" s="733">
        <v>2</v>
      </c>
      <c r="E21" s="733">
        <v>223</v>
      </c>
      <c r="F21" s="733">
        <v>1</v>
      </c>
      <c r="G21" s="733">
        <v>1</v>
      </c>
      <c r="H21" s="733">
        <v>14</v>
      </c>
      <c r="I21" s="733" t="s">
        <v>558</v>
      </c>
      <c r="J21" s="733">
        <v>28</v>
      </c>
      <c r="K21" s="733">
        <v>3</v>
      </c>
      <c r="L21" s="728">
        <v>3</v>
      </c>
      <c r="N21" s="751"/>
      <c r="O21" s="375"/>
      <c r="P21" s="375"/>
      <c r="Q21" s="375"/>
      <c r="R21" s="375"/>
      <c r="S21" s="375"/>
      <c r="T21" s="375"/>
      <c r="U21" s="375"/>
      <c r="V21" s="375"/>
      <c r="W21" s="375"/>
      <c r="X21" s="375"/>
    </row>
    <row r="22" spans="1:24" ht="14.25" customHeight="1">
      <c r="A22" s="358" t="s">
        <v>191</v>
      </c>
      <c r="B22" s="733">
        <v>593</v>
      </c>
      <c r="C22" s="733">
        <v>1180</v>
      </c>
      <c r="D22" s="733">
        <v>790</v>
      </c>
      <c r="E22" s="733">
        <v>8969</v>
      </c>
      <c r="F22" s="733">
        <v>35</v>
      </c>
      <c r="G22" s="733">
        <v>2</v>
      </c>
      <c r="H22" s="733">
        <v>210</v>
      </c>
      <c r="I22" s="733" t="s">
        <v>558</v>
      </c>
      <c r="J22" s="733">
        <v>3393</v>
      </c>
      <c r="K22" s="733">
        <v>648</v>
      </c>
      <c r="L22" s="728">
        <v>358</v>
      </c>
      <c r="N22" s="751"/>
      <c r="O22" s="375"/>
      <c r="P22" s="375"/>
      <c r="Q22" s="375"/>
      <c r="R22" s="375"/>
      <c r="S22" s="375"/>
      <c r="T22" s="375"/>
      <c r="U22" s="375"/>
      <c r="V22" s="375"/>
      <c r="W22" s="375"/>
      <c r="X22" s="375"/>
    </row>
    <row r="23" spans="1:24" ht="14.25" customHeight="1">
      <c r="A23" s="358" t="s">
        <v>192</v>
      </c>
      <c r="B23" s="733">
        <v>21</v>
      </c>
      <c r="C23" s="733">
        <v>76</v>
      </c>
      <c r="D23" s="733" t="s">
        <v>558</v>
      </c>
      <c r="E23" s="733">
        <v>219</v>
      </c>
      <c r="F23" s="733">
        <v>4</v>
      </c>
      <c r="G23" s="733">
        <v>8</v>
      </c>
      <c r="H23" s="733">
        <v>149</v>
      </c>
      <c r="I23" s="733" t="s">
        <v>558</v>
      </c>
      <c r="J23" s="733">
        <v>39</v>
      </c>
      <c r="K23" s="733">
        <v>48</v>
      </c>
      <c r="L23" s="728">
        <v>49</v>
      </c>
      <c r="N23" s="751"/>
      <c r="O23" s="375"/>
      <c r="P23" s="375"/>
      <c r="Q23" s="375"/>
      <c r="R23" s="375"/>
      <c r="S23" s="375"/>
      <c r="T23" s="375"/>
      <c r="U23" s="375"/>
      <c r="V23" s="375"/>
      <c r="W23" s="375"/>
      <c r="X23" s="375"/>
    </row>
    <row r="24" spans="1:24" ht="14.25" customHeight="1">
      <c r="A24" s="7"/>
      <c r="B24" s="7"/>
      <c r="C24" s="7"/>
      <c r="D24" s="7"/>
      <c r="E24" s="7"/>
      <c r="F24" s="7"/>
      <c r="G24" s="289"/>
      <c r="H24" s="7"/>
      <c r="I24" s="7"/>
      <c r="J24" s="7"/>
      <c r="K24" s="7"/>
      <c r="L24" s="7"/>
    </row>
    <row r="25" spans="1:24">
      <c r="A25" s="7"/>
      <c r="B25" s="7"/>
      <c r="C25" s="7"/>
      <c r="D25" s="7"/>
      <c r="E25" s="7"/>
      <c r="F25" s="7"/>
      <c r="G25" s="7"/>
      <c r="H25" s="7"/>
      <c r="I25" s="7"/>
      <c r="J25" s="7"/>
      <c r="K25" s="7"/>
      <c r="L25" s="7"/>
    </row>
    <row r="26" spans="1:24">
      <c r="A26" s="7"/>
      <c r="B26" s="289"/>
      <c r="C26" s="289"/>
      <c r="D26" s="289"/>
      <c r="E26" s="289"/>
      <c r="F26" s="289"/>
      <c r="G26" s="289"/>
      <c r="H26" s="289"/>
      <c r="I26" s="289"/>
      <c r="J26" s="289"/>
      <c r="K26" s="289"/>
      <c r="L26" s="289"/>
    </row>
    <row r="27" spans="1:24">
      <c r="A27" s="7"/>
      <c r="B27" s="7"/>
      <c r="C27" s="7"/>
      <c r="D27" s="7"/>
      <c r="E27" s="7"/>
      <c r="F27" s="7"/>
      <c r="G27" s="7"/>
      <c r="H27" s="7"/>
      <c r="I27" s="7"/>
      <c r="J27" s="7"/>
      <c r="K27" s="7"/>
      <c r="L27" s="7"/>
    </row>
    <row r="28" spans="1:24">
      <c r="A28" s="7"/>
      <c r="B28" s="7"/>
      <c r="C28" s="7"/>
      <c r="D28" s="7"/>
      <c r="E28" s="7"/>
      <c r="F28" s="7"/>
      <c r="G28" s="7"/>
      <c r="H28" s="7"/>
      <c r="I28" s="7"/>
      <c r="J28" s="7"/>
      <c r="K28" s="7"/>
      <c r="L28" s="7"/>
    </row>
    <row r="29" spans="1:24">
      <c r="A29" s="7"/>
      <c r="B29" s="7"/>
      <c r="C29" s="7"/>
      <c r="D29" s="7"/>
      <c r="E29" s="7"/>
      <c r="F29" s="7"/>
      <c r="G29" s="7"/>
      <c r="H29" s="7"/>
      <c r="I29" s="7"/>
      <c r="J29" s="7"/>
      <c r="K29" s="7"/>
      <c r="L29" s="7"/>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2">
    <mergeCell ref="A4:A5"/>
    <mergeCell ref="B5:L5"/>
  </mergeCells>
  <phoneticPr fontId="0" type="noConversion"/>
  <hyperlinks>
    <hyperlink ref="N1" location="'Spis tablic_Contents'!A1" display="&lt; POWRÓT"/>
    <hyperlink ref="N2" location="'Spis tablic_Contents'!A1" display="&lt; BACK"/>
  </hyperlinks>
  <pageMargins left="0.74803149606299213" right="0.74803149606299213" top="0.78740157480314965" bottom="0.78740157480314965" header="0.51181102362204722" footer="0.51181102362204722"/>
  <pageSetup paperSize="9" scale="57" orientation="landscape" horizontalDpi="4294967293"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0"/>
  <sheetViews>
    <sheetView showGridLines="0" zoomScaleNormal="100" workbookViewId="0">
      <selection activeCell="I6" sqref="I6"/>
    </sheetView>
  </sheetViews>
  <sheetFormatPr defaultColWidth="9.109375" defaultRowHeight="11.4"/>
  <cols>
    <col min="1" max="1" width="52.109375" style="9" customWidth="1"/>
    <col min="2" max="7" width="9.109375" style="9" customWidth="1"/>
    <col min="8" max="8" width="9.109375" style="35" customWidth="1"/>
    <col min="9" max="9" width="9.109375" style="9" customWidth="1"/>
    <col min="10" max="10" width="49.109375" style="9" customWidth="1"/>
    <col min="11" max="11" width="7.44140625" style="35" customWidth="1"/>
    <col min="12" max="16384" width="9.109375" style="9"/>
  </cols>
  <sheetData>
    <row r="1" spans="1:13" ht="14.25" customHeight="1">
      <c r="A1" s="16" t="s">
        <v>1530</v>
      </c>
      <c r="B1" s="16"/>
      <c r="C1" s="16"/>
      <c r="D1" s="16"/>
      <c r="E1" s="16"/>
      <c r="F1" s="16"/>
      <c r="G1" s="16"/>
      <c r="H1" s="16"/>
      <c r="I1" s="16"/>
      <c r="J1" s="16"/>
      <c r="K1" s="16"/>
      <c r="L1" s="2" t="s">
        <v>503</v>
      </c>
      <c r="M1" s="1"/>
    </row>
    <row r="2" spans="1:13" s="84" customFormat="1" ht="14.25" customHeight="1">
      <c r="A2" s="85" t="s">
        <v>502</v>
      </c>
      <c r="B2" s="86"/>
      <c r="C2" s="86"/>
      <c r="D2" s="86"/>
      <c r="E2" s="86"/>
      <c r="F2" s="86"/>
      <c r="G2" s="86"/>
      <c r="H2" s="86"/>
      <c r="I2" s="86"/>
      <c r="J2" s="86"/>
      <c r="K2" s="86"/>
      <c r="L2" s="87" t="s">
        <v>504</v>
      </c>
      <c r="M2" s="83"/>
    </row>
    <row r="3" spans="1:13" ht="5.0999999999999996" customHeight="1">
      <c r="A3" s="36"/>
      <c r="B3" s="36"/>
      <c r="C3" s="36"/>
      <c r="D3" s="36"/>
      <c r="E3" s="36"/>
      <c r="F3" s="36"/>
      <c r="G3" s="36"/>
      <c r="H3" s="506"/>
      <c r="I3" s="36"/>
      <c r="J3" s="36"/>
      <c r="K3" s="845"/>
    </row>
    <row r="4" spans="1:13" ht="36.75" customHeight="1">
      <c r="A4" s="923" t="s">
        <v>293</v>
      </c>
      <c r="B4" s="63" t="s">
        <v>771</v>
      </c>
      <c r="C4" s="4">
        <v>2000</v>
      </c>
      <c r="D4" s="64">
        <v>2005</v>
      </c>
      <c r="E4" s="4">
        <v>2010</v>
      </c>
      <c r="F4" s="65">
        <v>2015</v>
      </c>
      <c r="G4" s="65" t="s">
        <v>1178</v>
      </c>
      <c r="H4" s="512" t="s">
        <v>1179</v>
      </c>
      <c r="I4" s="849">
        <v>2019</v>
      </c>
      <c r="J4" s="916" t="s">
        <v>294</v>
      </c>
      <c r="K4" s="883"/>
    </row>
    <row r="5" spans="1:13" ht="36.75" customHeight="1">
      <c r="A5" s="924"/>
      <c r="B5" s="925" t="s">
        <v>913</v>
      </c>
      <c r="C5" s="926"/>
      <c r="D5" s="926"/>
      <c r="E5" s="926"/>
      <c r="F5" s="926"/>
      <c r="G5" s="926"/>
      <c r="H5" s="926"/>
      <c r="I5" s="927"/>
      <c r="J5" s="917"/>
      <c r="K5" s="883"/>
    </row>
    <row r="6" spans="1:13" s="62" customFormat="1" ht="14.25" customHeight="1">
      <c r="A6" s="94" t="s">
        <v>780</v>
      </c>
      <c r="B6" s="858">
        <v>5353466</v>
      </c>
      <c r="C6" s="859">
        <v>3847603</v>
      </c>
      <c r="D6" s="860">
        <v>3970444</v>
      </c>
      <c r="E6" s="859">
        <v>4386883</v>
      </c>
      <c r="F6" s="861">
        <v>4384520</v>
      </c>
      <c r="G6" s="861">
        <v>4461507</v>
      </c>
      <c r="H6" s="861">
        <v>4585701</v>
      </c>
      <c r="I6" s="911">
        <v>4438992</v>
      </c>
      <c r="J6" s="88" t="s">
        <v>399</v>
      </c>
      <c r="K6" s="203"/>
    </row>
    <row r="7" spans="1:13" s="62" customFormat="1" ht="15" customHeight="1">
      <c r="A7" s="91" t="s">
        <v>347</v>
      </c>
      <c r="B7" s="389">
        <v>3628603</v>
      </c>
      <c r="C7" s="689">
        <v>1940687</v>
      </c>
      <c r="D7" s="389">
        <v>1907363</v>
      </c>
      <c r="E7" s="689">
        <v>2007947</v>
      </c>
      <c r="F7" s="766">
        <v>1703736</v>
      </c>
      <c r="G7" s="862">
        <v>1747066</v>
      </c>
      <c r="H7" s="862">
        <v>1794543</v>
      </c>
      <c r="I7" s="862">
        <v>1631755</v>
      </c>
      <c r="J7" s="89" t="s">
        <v>352</v>
      </c>
      <c r="K7" s="167"/>
    </row>
    <row r="8" spans="1:13" s="62" customFormat="1" ht="15" customHeight="1">
      <c r="A8" s="91" t="s">
        <v>348</v>
      </c>
      <c r="B8" s="389">
        <v>592337</v>
      </c>
      <c r="C8" s="689">
        <v>507526</v>
      </c>
      <c r="D8" s="389">
        <v>532820</v>
      </c>
      <c r="E8" s="689">
        <v>484708</v>
      </c>
      <c r="F8" s="766">
        <v>514280</v>
      </c>
      <c r="G8" s="862">
        <v>509529</v>
      </c>
      <c r="H8" s="862">
        <v>471781</v>
      </c>
      <c r="I8" s="862">
        <v>399048</v>
      </c>
      <c r="J8" s="89" t="s">
        <v>353</v>
      </c>
      <c r="K8" s="167"/>
    </row>
    <row r="9" spans="1:13" s="62" customFormat="1" ht="15" customHeight="1">
      <c r="A9" s="91" t="s">
        <v>349</v>
      </c>
      <c r="B9" s="389">
        <v>618685</v>
      </c>
      <c r="C9" s="689">
        <v>768502</v>
      </c>
      <c r="D9" s="389">
        <v>772833</v>
      </c>
      <c r="E9" s="689">
        <v>970635</v>
      </c>
      <c r="F9" s="766">
        <v>1109700</v>
      </c>
      <c r="G9" s="862">
        <v>1068553</v>
      </c>
      <c r="H9" s="862">
        <v>1147818</v>
      </c>
      <c r="I9" s="862">
        <v>1158164</v>
      </c>
      <c r="J9" s="89" t="s">
        <v>354</v>
      </c>
      <c r="K9" s="167"/>
    </row>
    <row r="10" spans="1:13" s="62" customFormat="1" ht="15" customHeight="1">
      <c r="A10" s="91" t="s">
        <v>350</v>
      </c>
      <c r="B10" s="389">
        <v>436920</v>
      </c>
      <c r="C10" s="689">
        <v>452713</v>
      </c>
      <c r="D10" s="389">
        <v>551007</v>
      </c>
      <c r="E10" s="689">
        <v>584375</v>
      </c>
      <c r="F10" s="766">
        <v>615557</v>
      </c>
      <c r="G10" s="862">
        <v>690493</v>
      </c>
      <c r="H10" s="862">
        <v>717339</v>
      </c>
      <c r="I10" s="862">
        <v>751996</v>
      </c>
      <c r="J10" s="89" t="s">
        <v>355</v>
      </c>
      <c r="K10" s="167"/>
    </row>
    <row r="11" spans="1:13" s="62" customFormat="1" ht="15" customHeight="1">
      <c r="A11" s="91" t="s">
        <v>351</v>
      </c>
      <c r="B11" s="389">
        <v>35231</v>
      </c>
      <c r="C11" s="689">
        <v>123405</v>
      </c>
      <c r="D11" s="389">
        <v>131474</v>
      </c>
      <c r="E11" s="689">
        <v>180274</v>
      </c>
      <c r="F11" s="862">
        <v>209692</v>
      </c>
      <c r="G11" s="862">
        <v>206292</v>
      </c>
      <c r="H11" s="862">
        <v>204635</v>
      </c>
      <c r="I11" s="862">
        <v>217274</v>
      </c>
      <c r="J11" s="89" t="s">
        <v>912</v>
      </c>
      <c r="K11" s="167"/>
    </row>
    <row r="12" spans="1:13" s="62" customFormat="1" ht="15" customHeight="1">
      <c r="A12" s="91" t="s">
        <v>914</v>
      </c>
      <c r="B12" s="389">
        <v>6455</v>
      </c>
      <c r="C12" s="689">
        <v>7723</v>
      </c>
      <c r="D12" s="389">
        <v>8894</v>
      </c>
      <c r="E12" s="689">
        <v>17664</v>
      </c>
      <c r="F12" s="862">
        <v>50734</v>
      </c>
      <c r="G12" s="862">
        <v>69076</v>
      </c>
      <c r="H12" s="863">
        <v>66582</v>
      </c>
      <c r="I12" s="863">
        <v>78733</v>
      </c>
      <c r="J12" s="89" t="s">
        <v>915</v>
      </c>
      <c r="K12" s="167"/>
    </row>
    <row r="13" spans="1:13" s="62" customFormat="1" ht="15" customHeight="1">
      <c r="A13" s="90" t="s">
        <v>917</v>
      </c>
      <c r="B13" s="389">
        <v>35235</v>
      </c>
      <c r="C13" s="689">
        <v>47047</v>
      </c>
      <c r="D13" s="389">
        <v>66053</v>
      </c>
      <c r="E13" s="689">
        <v>141280</v>
      </c>
      <c r="F13" s="766">
        <v>180821</v>
      </c>
      <c r="G13" s="862">
        <v>170498</v>
      </c>
      <c r="H13" s="863">
        <v>183003</v>
      </c>
      <c r="I13" s="863">
        <v>202022</v>
      </c>
      <c r="J13" s="89" t="s">
        <v>916</v>
      </c>
      <c r="K13" s="167"/>
    </row>
    <row r="14" spans="1:13" ht="8.25" customHeight="1">
      <c r="A14" s="25"/>
    </row>
    <row r="15" spans="1:13" s="39" customFormat="1" ht="36.75" customHeight="1">
      <c r="A15" s="918" t="s">
        <v>1520</v>
      </c>
      <c r="B15" s="918"/>
      <c r="C15" s="918"/>
      <c r="D15" s="918"/>
      <c r="E15" s="918"/>
      <c r="F15" s="918"/>
      <c r="G15" s="918"/>
      <c r="H15" s="918"/>
      <c r="I15" s="918"/>
      <c r="J15" s="918"/>
      <c r="K15" s="848"/>
    </row>
    <row r="16" spans="1:13" s="39" customFormat="1" ht="30.75" customHeight="1">
      <c r="A16" s="919" t="s">
        <v>1521</v>
      </c>
      <c r="B16" s="919"/>
      <c r="C16" s="919"/>
      <c r="D16" s="919"/>
      <c r="E16" s="919"/>
      <c r="F16" s="919"/>
      <c r="G16" s="919"/>
      <c r="H16" s="919"/>
      <c r="I16" s="919"/>
      <c r="J16" s="919"/>
      <c r="K16" s="847"/>
    </row>
    <row r="17" spans="1:9" ht="11.25" customHeight="1">
      <c r="A17" s="37"/>
      <c r="B17" s="37"/>
      <c r="C17" s="37"/>
      <c r="D17" s="37"/>
      <c r="E17" s="37"/>
      <c r="F17" s="37"/>
      <c r="G17" s="37"/>
      <c r="H17" s="37"/>
      <c r="I17" s="37"/>
    </row>
    <row r="18" spans="1:9" ht="11.25" customHeight="1">
      <c r="A18" s="921"/>
      <c r="B18" s="921"/>
      <c r="C18" s="921"/>
      <c r="D18" s="921"/>
      <c r="E18" s="921"/>
      <c r="F18" s="921"/>
      <c r="G18" s="921"/>
      <c r="H18" s="921"/>
      <c r="I18" s="921"/>
    </row>
    <row r="19" spans="1:9">
      <c r="A19" s="922"/>
      <c r="B19" s="922"/>
      <c r="C19" s="922"/>
      <c r="D19" s="922"/>
      <c r="E19" s="922"/>
      <c r="F19" s="922"/>
      <c r="G19" s="922"/>
      <c r="H19" s="922"/>
      <c r="I19" s="922"/>
    </row>
    <row r="20" spans="1:9" ht="11.25" customHeight="1">
      <c r="A20" s="930"/>
      <c r="B20" s="929"/>
      <c r="C20" s="12"/>
      <c r="D20" s="12"/>
      <c r="E20" s="12"/>
      <c r="F20" s="12"/>
      <c r="G20" s="12"/>
      <c r="H20" s="507"/>
      <c r="I20" s="931"/>
    </row>
    <row r="21" spans="1:9" ht="11.25" customHeight="1">
      <c r="A21" s="930"/>
      <c r="B21" s="929"/>
      <c r="C21" s="928"/>
      <c r="D21" s="928"/>
      <c r="E21" s="928"/>
      <c r="F21" s="928"/>
      <c r="G21" s="928"/>
      <c r="H21" s="508"/>
      <c r="I21" s="932"/>
    </row>
    <row r="22" spans="1:9" ht="12.75" customHeight="1">
      <c r="A22" s="33"/>
      <c r="B22" s="18"/>
      <c r="I22" s="21"/>
    </row>
    <row r="23" spans="1:9" ht="12.75" customHeight="1">
      <c r="A23" s="33"/>
      <c r="B23" s="18"/>
      <c r="I23" s="21"/>
    </row>
    <row r="24" spans="1:9" ht="12.75" customHeight="1">
      <c r="A24" s="33"/>
      <c r="B24" s="18"/>
      <c r="I24" s="21"/>
    </row>
    <row r="25" spans="1:9" ht="12.75" customHeight="1">
      <c r="A25" s="20"/>
      <c r="B25" s="18"/>
      <c r="I25" s="21"/>
    </row>
    <row r="26" spans="1:9" ht="12.75" customHeight="1">
      <c r="A26" s="20"/>
      <c r="B26" s="18"/>
      <c r="I26" s="21"/>
    </row>
    <row r="27" spans="1:9" ht="12.75" customHeight="1">
      <c r="A27" s="33"/>
      <c r="B27" s="18"/>
      <c r="I27" s="21"/>
    </row>
    <row r="28" spans="1:9" ht="12.75" customHeight="1">
      <c r="A28" s="20"/>
      <c r="B28" s="18"/>
      <c r="I28" s="21"/>
    </row>
    <row r="29" spans="1:9" ht="24" customHeight="1">
      <c r="A29" s="20"/>
      <c r="B29" s="18"/>
      <c r="I29" s="21"/>
    </row>
    <row r="30" spans="1:9" ht="12.75" customHeight="1">
      <c r="A30" s="38"/>
      <c r="B30" s="18"/>
      <c r="I30" s="21"/>
    </row>
    <row r="31" spans="1:9">
      <c r="A31" s="20"/>
      <c r="B31" s="18"/>
      <c r="I31" s="21"/>
    </row>
    <row r="32" spans="1:9" ht="24" customHeight="1">
      <c r="A32" s="38"/>
      <c r="B32" s="7"/>
      <c r="I32" s="6"/>
    </row>
    <row r="33" spans="1:12" ht="11.25" customHeight="1"/>
    <row r="34" spans="1:12">
      <c r="A34" s="922"/>
      <c r="B34" s="922"/>
      <c r="C34" s="922"/>
      <c r="D34" s="922"/>
      <c r="E34" s="922"/>
      <c r="F34" s="922"/>
      <c r="G34" s="922"/>
      <c r="H34" s="922"/>
      <c r="I34" s="922"/>
    </row>
    <row r="35" spans="1:12">
      <c r="A35" s="922"/>
      <c r="B35" s="922"/>
      <c r="C35" s="922"/>
      <c r="D35" s="922"/>
      <c r="E35" s="922"/>
      <c r="F35" s="922"/>
      <c r="G35" s="922"/>
      <c r="H35" s="922"/>
      <c r="I35" s="922"/>
    </row>
    <row r="37" spans="1:12" ht="12">
      <c r="A37" s="921"/>
      <c r="B37" s="921"/>
      <c r="C37" s="921"/>
      <c r="D37" s="921"/>
      <c r="E37" s="921"/>
      <c r="F37" s="921"/>
      <c r="G37" s="921"/>
      <c r="H37" s="921"/>
      <c r="I37" s="921"/>
    </row>
    <row r="38" spans="1:12">
      <c r="A38" s="922"/>
      <c r="B38" s="922"/>
      <c r="C38" s="922"/>
      <c r="D38" s="922"/>
      <c r="E38" s="922"/>
      <c r="F38" s="922"/>
      <c r="G38" s="922"/>
      <c r="H38" s="922"/>
      <c r="I38" s="922"/>
    </row>
    <row r="39" spans="1:12" ht="11.25" customHeight="1">
      <c r="A39" s="920"/>
      <c r="B39" s="920"/>
      <c r="C39" s="920"/>
      <c r="D39" s="920"/>
      <c r="E39" s="920"/>
      <c r="F39" s="920"/>
      <c r="G39" s="920"/>
      <c r="H39" s="507"/>
      <c r="I39" s="12"/>
    </row>
    <row r="40" spans="1:12">
      <c r="A40" s="920"/>
      <c r="B40" s="920"/>
      <c r="C40" s="920"/>
      <c r="D40" s="920"/>
      <c r="E40" s="920"/>
      <c r="F40" s="920"/>
      <c r="G40" s="920"/>
      <c r="H40" s="507"/>
      <c r="I40" s="920"/>
    </row>
    <row r="41" spans="1:12" ht="56.25" customHeight="1">
      <c r="A41" s="920"/>
      <c r="B41" s="920"/>
      <c r="C41" s="920"/>
      <c r="D41" s="12"/>
      <c r="E41" s="12"/>
      <c r="F41" s="12"/>
      <c r="G41" s="12"/>
      <c r="H41" s="507"/>
      <c r="I41" s="920"/>
    </row>
    <row r="42" spans="1:12" ht="21" customHeight="1">
      <c r="A42" s="920"/>
      <c r="B42" s="920"/>
      <c r="C42" s="920"/>
      <c r="D42" s="920"/>
      <c r="E42" s="920"/>
      <c r="F42" s="920"/>
      <c r="G42" s="920"/>
      <c r="H42" s="507"/>
      <c r="I42" s="920"/>
      <c r="L42" s="920"/>
    </row>
    <row r="43" spans="1:12">
      <c r="A43" s="39"/>
      <c r="B43" s="25"/>
      <c r="L43" s="920"/>
    </row>
    <row r="44" spans="1:12">
      <c r="A44" s="39"/>
      <c r="B44" s="25"/>
      <c r="L44" s="920"/>
    </row>
    <row r="45" spans="1:12">
      <c r="A45" s="39"/>
      <c r="B45" s="25"/>
      <c r="L45" s="920"/>
    </row>
    <row r="46" spans="1:12">
      <c r="A46" s="39"/>
      <c r="B46" s="25"/>
    </row>
    <row r="47" spans="1:12" ht="12">
      <c r="A47" s="40"/>
      <c r="B47" s="25"/>
    </row>
    <row r="49" spans="1:12" ht="33.75" customHeight="1">
      <c r="A49" s="933"/>
      <c r="B49" s="934"/>
      <c r="C49" s="934"/>
      <c r="D49" s="934"/>
      <c r="E49" s="934"/>
      <c r="F49" s="934"/>
      <c r="G49" s="934"/>
      <c r="H49" s="934"/>
      <c r="I49" s="934"/>
    </row>
    <row r="50" spans="1:12" ht="33.75" customHeight="1">
      <c r="A50" s="922"/>
      <c r="B50" s="922"/>
      <c r="C50" s="922"/>
      <c r="D50" s="922"/>
      <c r="E50" s="922"/>
      <c r="F50" s="922"/>
      <c r="G50" s="922"/>
      <c r="H50" s="922"/>
      <c r="I50" s="922"/>
      <c r="L50" s="40"/>
    </row>
  </sheetData>
  <customSheetViews>
    <customSheetView guid="{17A61E15-CB34-4E45-B54C-4890B27A542F}" showGridLines="0">
      <selection activeCell="J1" sqref="J1"/>
      <pageMargins left="0.74803149606299213" right="0.74803149606299213" top="0.74803149606299213" bottom="0.62992125984251968" header="0.51181102362204722" footer="0.51181102362204722"/>
      <pageSetup paperSize="9" scale="94" orientation="portrait" r:id="rId1"/>
      <headerFooter alignWithMargins="0"/>
    </customSheetView>
  </customSheetViews>
  <mergeCells count="25">
    <mergeCell ref="A50:I50"/>
    <mergeCell ref="B39:B41"/>
    <mergeCell ref="I40:I42"/>
    <mergeCell ref="A35:I35"/>
    <mergeCell ref="C21:G21"/>
    <mergeCell ref="B20:B21"/>
    <mergeCell ref="A20:A21"/>
    <mergeCell ref="I20:I21"/>
    <mergeCell ref="A49:I49"/>
    <mergeCell ref="J4:J5"/>
    <mergeCell ref="A15:J15"/>
    <mergeCell ref="A16:J16"/>
    <mergeCell ref="L42:L45"/>
    <mergeCell ref="C40:C41"/>
    <mergeCell ref="A37:I37"/>
    <mergeCell ref="A38:I38"/>
    <mergeCell ref="C39:G39"/>
    <mergeCell ref="D40:G40"/>
    <mergeCell ref="A39:A42"/>
    <mergeCell ref="B42:G42"/>
    <mergeCell ref="A4:A5"/>
    <mergeCell ref="A19:I19"/>
    <mergeCell ref="A34:I34"/>
    <mergeCell ref="A18:I18"/>
    <mergeCell ref="B5:I5"/>
  </mergeCells>
  <phoneticPr fontId="6" type="noConversion"/>
  <hyperlinks>
    <hyperlink ref="L1" location="'Spis tablic_Contents'!A1" display="&lt; POWRÓT"/>
    <hyperlink ref="L2" location="'Spis tablic_Contents'!A1" display="&lt; BACK"/>
  </hyperlinks>
  <pageMargins left="0.74803149606299213" right="0.74803149606299213" top="0.74803149606299213" bottom="0.62992125984251968" header="0.51181102362204722" footer="0.51181102362204722"/>
  <pageSetup paperSize="9" scale="69" orientation="landscape" r:id="rId2"/>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1"/>
  <sheetViews>
    <sheetView showGridLines="0" zoomScaleNormal="100" workbookViewId="0">
      <pane ySplit="5" topLeftCell="A6" activePane="bottomLeft" state="frozen"/>
      <selection activeCell="H35" sqref="H35"/>
      <selection pane="bottomLeft"/>
    </sheetView>
  </sheetViews>
  <sheetFormatPr defaultColWidth="9.109375" defaultRowHeight="11.4"/>
  <cols>
    <col min="1" max="1" width="49.44140625" style="10" customWidth="1"/>
    <col min="2" max="2" width="14.33203125" style="10" customWidth="1"/>
    <col min="3" max="3" width="14.33203125" style="386" customWidth="1"/>
    <col min="4" max="4" width="50.6640625" style="10" customWidth="1"/>
    <col min="5" max="16384" width="9.109375" style="10"/>
  </cols>
  <sheetData>
    <row r="1" spans="1:10" ht="14.25" customHeight="1">
      <c r="A1" s="257" t="s">
        <v>1553</v>
      </c>
      <c r="B1" s="377"/>
      <c r="C1" s="731"/>
      <c r="D1" s="377"/>
      <c r="F1" s="2" t="s">
        <v>503</v>
      </c>
    </row>
    <row r="2" spans="1:10" ht="14.25" customHeight="1">
      <c r="A2" s="312" t="s">
        <v>1051</v>
      </c>
      <c r="B2" s="377"/>
      <c r="C2" s="731"/>
      <c r="D2" s="377"/>
      <c r="F2" s="87" t="s">
        <v>504</v>
      </c>
    </row>
    <row r="3" spans="1:10" ht="5.0999999999999996" customHeight="1">
      <c r="A3" s="378"/>
      <c r="B3" s="378"/>
      <c r="C3" s="732"/>
      <c r="D3" s="378"/>
    </row>
    <row r="4" spans="1:10" ht="55.5" customHeight="1">
      <c r="A4" s="952" t="s">
        <v>293</v>
      </c>
      <c r="B4" s="925" t="s">
        <v>1055</v>
      </c>
      <c r="C4" s="927"/>
      <c r="D4" s="957" t="s">
        <v>294</v>
      </c>
    </row>
    <row r="5" spans="1:10" ht="25.5" customHeight="1">
      <c r="A5" s="954"/>
      <c r="B5" s="107">
        <v>2000</v>
      </c>
      <c r="C5" s="245">
        <v>2019</v>
      </c>
      <c r="D5" s="1015"/>
    </row>
    <row r="6" spans="1:10" ht="14.25" customHeight="1">
      <c r="A6" s="124" t="s">
        <v>555</v>
      </c>
      <c r="B6" s="379">
        <v>0</v>
      </c>
      <c r="C6" s="733">
        <v>0</v>
      </c>
      <c r="D6" s="196" t="s">
        <v>311</v>
      </c>
      <c r="H6" s="375"/>
      <c r="I6" s="375"/>
      <c r="J6" s="375"/>
    </row>
    <row r="7" spans="1:10" ht="14.25" customHeight="1">
      <c r="A7" s="124" t="s">
        <v>259</v>
      </c>
      <c r="B7" s="26">
        <v>184</v>
      </c>
      <c r="C7" s="733">
        <v>693</v>
      </c>
      <c r="D7" s="196" t="s">
        <v>312</v>
      </c>
      <c r="H7" s="375"/>
      <c r="I7" s="375"/>
      <c r="J7" s="375"/>
    </row>
    <row r="8" spans="1:10" ht="14.25" customHeight="1">
      <c r="A8" s="124" t="s">
        <v>168</v>
      </c>
      <c r="B8" s="26">
        <v>20</v>
      </c>
      <c r="C8" s="733">
        <v>7</v>
      </c>
      <c r="D8" s="196" t="s">
        <v>313</v>
      </c>
      <c r="H8" s="375"/>
      <c r="I8" s="375"/>
      <c r="J8" s="375"/>
    </row>
    <row r="9" spans="1:10" ht="14.25" customHeight="1">
      <c r="A9" s="124" t="s">
        <v>260</v>
      </c>
      <c r="B9" s="26">
        <v>3012</v>
      </c>
      <c r="C9" s="733">
        <v>2632</v>
      </c>
      <c r="D9" s="196" t="s">
        <v>314</v>
      </c>
      <c r="H9" s="375"/>
      <c r="I9" s="375"/>
      <c r="J9" s="375"/>
    </row>
    <row r="10" spans="1:10" ht="14.25" customHeight="1">
      <c r="A10" s="124" t="s">
        <v>169</v>
      </c>
      <c r="B10" s="26">
        <v>113</v>
      </c>
      <c r="C10" s="733">
        <v>158</v>
      </c>
      <c r="D10" s="196" t="s">
        <v>231</v>
      </c>
      <c r="H10" s="375"/>
      <c r="I10" s="375"/>
      <c r="J10" s="375"/>
    </row>
    <row r="11" spans="1:10" ht="14.25" customHeight="1">
      <c r="A11" s="124" t="s">
        <v>261</v>
      </c>
      <c r="B11" s="26">
        <v>32</v>
      </c>
      <c r="C11" s="733">
        <v>111</v>
      </c>
      <c r="D11" s="196" t="s">
        <v>232</v>
      </c>
      <c r="H11" s="375"/>
      <c r="I11" s="375"/>
      <c r="J11" s="375"/>
    </row>
    <row r="12" spans="1:10" ht="14.25" customHeight="1">
      <c r="A12" s="123" t="s">
        <v>1411</v>
      </c>
      <c r="B12" s="26">
        <v>3141</v>
      </c>
      <c r="C12" s="733">
        <v>6418</v>
      </c>
      <c r="D12" s="196" t="s">
        <v>308</v>
      </c>
      <c r="H12" s="375"/>
      <c r="I12" s="375"/>
      <c r="J12" s="375"/>
    </row>
    <row r="13" spans="1:10" ht="14.25" customHeight="1">
      <c r="A13" s="124" t="s">
        <v>1412</v>
      </c>
      <c r="B13" s="26">
        <v>1</v>
      </c>
      <c r="C13" s="733">
        <v>4</v>
      </c>
      <c r="D13" s="196" t="s">
        <v>1616</v>
      </c>
      <c r="H13" s="375"/>
      <c r="I13" s="375"/>
      <c r="J13" s="375"/>
    </row>
    <row r="14" spans="1:10" ht="14.25" customHeight="1">
      <c r="A14" s="124" t="s">
        <v>262</v>
      </c>
      <c r="B14" s="26" t="s">
        <v>558</v>
      </c>
      <c r="C14" s="733" t="s">
        <v>558</v>
      </c>
      <c r="D14" s="196" t="s">
        <v>233</v>
      </c>
      <c r="H14" s="375"/>
      <c r="I14" s="375"/>
      <c r="J14" s="375"/>
    </row>
    <row r="15" spans="1:10" ht="14.25" customHeight="1">
      <c r="A15" s="124" t="s">
        <v>263</v>
      </c>
      <c r="B15" s="26">
        <v>57</v>
      </c>
      <c r="C15" s="733">
        <v>45</v>
      </c>
      <c r="D15" s="196" t="s">
        <v>234</v>
      </c>
      <c r="H15" s="375"/>
      <c r="I15" s="375"/>
      <c r="J15" s="375"/>
    </row>
    <row r="16" spans="1:10" ht="14.25" customHeight="1">
      <c r="A16" s="124" t="s">
        <v>264</v>
      </c>
      <c r="B16" s="26">
        <v>9</v>
      </c>
      <c r="C16" s="733">
        <v>6</v>
      </c>
      <c r="D16" s="196" t="s">
        <v>235</v>
      </c>
      <c r="H16" s="375"/>
      <c r="I16" s="375"/>
      <c r="J16" s="375"/>
    </row>
    <row r="17" spans="1:10" ht="14.25" customHeight="1">
      <c r="A17" s="380" t="s">
        <v>1594</v>
      </c>
      <c r="B17" s="26">
        <v>1</v>
      </c>
      <c r="C17" s="733">
        <v>0</v>
      </c>
      <c r="D17" s="196" t="s">
        <v>1617</v>
      </c>
      <c r="H17" s="375"/>
      <c r="I17" s="375"/>
      <c r="J17" s="375"/>
    </row>
    <row r="18" spans="1:10" ht="14.25" customHeight="1">
      <c r="A18" s="380" t="s">
        <v>1595</v>
      </c>
      <c r="B18" s="26" t="s">
        <v>558</v>
      </c>
      <c r="C18" s="733" t="s">
        <v>558</v>
      </c>
      <c r="D18" s="196" t="s">
        <v>1618</v>
      </c>
      <c r="H18" s="375"/>
      <c r="I18" s="375"/>
      <c r="J18" s="375"/>
    </row>
    <row r="19" spans="1:10" ht="14.25" customHeight="1">
      <c r="A19" s="124" t="s">
        <v>529</v>
      </c>
      <c r="B19" s="26">
        <v>45</v>
      </c>
      <c r="C19" s="733">
        <v>15</v>
      </c>
      <c r="D19" s="196" t="s">
        <v>236</v>
      </c>
      <c r="H19" s="375"/>
      <c r="I19" s="375"/>
      <c r="J19" s="375"/>
    </row>
    <row r="20" spans="1:10" ht="14.25" customHeight="1">
      <c r="A20" s="380" t="s">
        <v>530</v>
      </c>
      <c r="B20" s="93"/>
      <c r="C20" s="733"/>
      <c r="D20" s="196" t="s">
        <v>534</v>
      </c>
      <c r="H20" s="375"/>
      <c r="I20" s="375"/>
      <c r="J20" s="375"/>
    </row>
    <row r="21" spans="1:10" ht="14.25" customHeight="1">
      <c r="A21" s="381" t="s">
        <v>531</v>
      </c>
      <c r="B21" s="93"/>
      <c r="C21" s="733"/>
      <c r="D21" s="855" t="s">
        <v>535</v>
      </c>
      <c r="H21" s="375"/>
      <c r="I21" s="375"/>
      <c r="J21" s="375"/>
    </row>
    <row r="22" spans="1:10" ht="14.25" customHeight="1">
      <c r="A22" s="381" t="s">
        <v>533</v>
      </c>
      <c r="B22" s="93"/>
      <c r="C22" s="733"/>
      <c r="D22" s="855" t="s">
        <v>537</v>
      </c>
      <c r="H22" s="375"/>
      <c r="I22" s="375"/>
      <c r="J22" s="375"/>
    </row>
    <row r="23" spans="1:10" ht="14.25" customHeight="1">
      <c r="A23" s="125" t="s">
        <v>532</v>
      </c>
      <c r="B23" s="26" t="s">
        <v>558</v>
      </c>
      <c r="C23" s="733">
        <v>96</v>
      </c>
      <c r="D23" s="855" t="s">
        <v>536</v>
      </c>
      <c r="H23" s="375"/>
      <c r="I23" s="375"/>
      <c r="J23" s="375"/>
    </row>
    <row r="24" spans="1:10" ht="14.25" customHeight="1">
      <c r="A24" s="124" t="s">
        <v>390</v>
      </c>
      <c r="B24" s="26">
        <v>23</v>
      </c>
      <c r="C24" s="733">
        <v>1</v>
      </c>
      <c r="D24" s="196" t="s">
        <v>1054</v>
      </c>
      <c r="H24" s="375"/>
      <c r="I24" s="375"/>
      <c r="J24" s="375"/>
    </row>
    <row r="25" spans="1:10" ht="12.75" customHeight="1">
      <c r="A25" s="380" t="s">
        <v>1596</v>
      </c>
      <c r="B25" s="26">
        <v>8</v>
      </c>
      <c r="C25" s="733">
        <v>17</v>
      </c>
      <c r="D25" s="196" t="s">
        <v>1619</v>
      </c>
      <c r="H25" s="375"/>
      <c r="I25" s="375"/>
      <c r="J25" s="375"/>
    </row>
    <row r="26" spans="1:10" ht="14.25" customHeight="1">
      <c r="A26" s="380" t="s">
        <v>1597</v>
      </c>
      <c r="B26" s="26">
        <v>0</v>
      </c>
      <c r="C26" s="733">
        <v>2</v>
      </c>
      <c r="D26" s="196" t="s">
        <v>1620</v>
      </c>
      <c r="H26" s="375"/>
      <c r="I26" s="375"/>
      <c r="J26" s="375"/>
    </row>
    <row r="27" spans="1:10" ht="14.25" customHeight="1">
      <c r="A27" s="380" t="s">
        <v>1598</v>
      </c>
      <c r="B27" s="26">
        <v>136</v>
      </c>
      <c r="C27" s="733">
        <v>62</v>
      </c>
      <c r="D27" s="196" t="s">
        <v>1621</v>
      </c>
      <c r="H27" s="375"/>
      <c r="I27" s="375"/>
      <c r="J27" s="375"/>
    </row>
    <row r="28" spans="1:10" ht="14.25" customHeight="1">
      <c r="A28" s="124" t="s">
        <v>265</v>
      </c>
      <c r="B28" s="26">
        <v>168</v>
      </c>
      <c r="C28" s="733">
        <v>34</v>
      </c>
      <c r="D28" s="196" t="s">
        <v>238</v>
      </c>
      <c r="H28" s="375"/>
      <c r="I28" s="375"/>
      <c r="J28" s="375"/>
    </row>
    <row r="29" spans="1:10" ht="14.25" customHeight="1">
      <c r="A29" s="124" t="s">
        <v>176</v>
      </c>
      <c r="B29" s="26">
        <v>1040184</v>
      </c>
      <c r="C29" s="729">
        <v>179343</v>
      </c>
      <c r="D29" s="196" t="s">
        <v>296</v>
      </c>
      <c r="H29" s="375"/>
      <c r="I29" s="375"/>
      <c r="J29" s="375"/>
    </row>
    <row r="30" spans="1:10" ht="14.25" customHeight="1">
      <c r="A30" s="124" t="s">
        <v>266</v>
      </c>
      <c r="B30" s="26">
        <v>201527376</v>
      </c>
      <c r="C30" s="729">
        <v>197281736</v>
      </c>
      <c r="D30" s="196" t="s">
        <v>239</v>
      </c>
      <c r="H30" s="375"/>
      <c r="I30" s="375"/>
      <c r="J30" s="375"/>
    </row>
    <row r="31" spans="1:10" ht="14.25" customHeight="1">
      <c r="A31" s="124" t="s">
        <v>267</v>
      </c>
      <c r="B31" s="26">
        <v>182</v>
      </c>
      <c r="C31" s="733">
        <v>244</v>
      </c>
      <c r="D31" s="196" t="s">
        <v>240</v>
      </c>
      <c r="H31" s="375"/>
      <c r="I31" s="375"/>
      <c r="J31" s="375"/>
    </row>
    <row r="32" spans="1:10" ht="14.25" customHeight="1">
      <c r="A32" s="124" t="s">
        <v>268</v>
      </c>
      <c r="B32" s="26">
        <v>1</v>
      </c>
      <c r="C32" s="733" t="s">
        <v>558</v>
      </c>
      <c r="D32" s="196" t="s">
        <v>241</v>
      </c>
      <c r="H32" s="375"/>
      <c r="I32" s="375"/>
      <c r="J32" s="375"/>
    </row>
    <row r="33" spans="1:10" ht="14.25" customHeight="1">
      <c r="A33" s="380" t="s">
        <v>1599</v>
      </c>
      <c r="B33" s="26">
        <v>2</v>
      </c>
      <c r="C33" s="733">
        <v>0</v>
      </c>
      <c r="D33" s="196" t="s">
        <v>1622</v>
      </c>
      <c r="H33" s="375"/>
      <c r="I33" s="375"/>
      <c r="J33" s="375"/>
    </row>
    <row r="34" spans="1:10" ht="14.25" customHeight="1">
      <c r="A34" s="124" t="s">
        <v>269</v>
      </c>
      <c r="B34" s="26" t="s">
        <v>805</v>
      </c>
      <c r="C34" s="733">
        <v>0</v>
      </c>
      <c r="D34" s="196" t="s">
        <v>242</v>
      </c>
      <c r="H34" s="375"/>
      <c r="I34" s="375"/>
      <c r="J34" s="375"/>
    </row>
    <row r="35" spans="1:10" ht="14.25" customHeight="1">
      <c r="A35" s="382" t="s">
        <v>1600</v>
      </c>
      <c r="B35" s="26">
        <v>4</v>
      </c>
      <c r="C35" s="733">
        <v>4</v>
      </c>
      <c r="D35" s="196" t="s">
        <v>1623</v>
      </c>
      <c r="H35" s="375"/>
      <c r="I35" s="375"/>
      <c r="J35" s="375"/>
    </row>
    <row r="36" spans="1:10" ht="14.25" customHeight="1">
      <c r="A36" s="124" t="s">
        <v>270</v>
      </c>
      <c r="B36" s="26">
        <v>601</v>
      </c>
      <c r="C36" s="733">
        <v>860</v>
      </c>
      <c r="D36" s="196" t="s">
        <v>243</v>
      </c>
      <c r="H36" s="375"/>
      <c r="I36" s="375"/>
      <c r="J36" s="375"/>
    </row>
    <row r="37" spans="1:10" ht="14.25" customHeight="1">
      <c r="A37" s="380" t="s">
        <v>1601</v>
      </c>
      <c r="B37" s="26">
        <v>0</v>
      </c>
      <c r="C37" s="733">
        <v>1</v>
      </c>
      <c r="D37" s="196" t="s">
        <v>1052</v>
      </c>
      <c r="H37" s="375"/>
      <c r="I37" s="375"/>
      <c r="J37" s="375"/>
    </row>
    <row r="38" spans="1:10" ht="14.25" customHeight="1">
      <c r="A38" s="124" t="s">
        <v>170</v>
      </c>
      <c r="B38" s="26">
        <v>2126</v>
      </c>
      <c r="C38" s="729">
        <v>7277</v>
      </c>
      <c r="D38" s="196" t="s">
        <v>244</v>
      </c>
      <c r="H38" s="375"/>
      <c r="I38" s="375"/>
      <c r="J38" s="375"/>
    </row>
    <row r="39" spans="1:10" ht="14.25" customHeight="1">
      <c r="A39" s="385" t="s">
        <v>1602</v>
      </c>
      <c r="B39" s="26">
        <v>677</v>
      </c>
      <c r="C39" s="729">
        <v>839</v>
      </c>
      <c r="D39" s="196" t="s">
        <v>1624</v>
      </c>
      <c r="H39" s="375"/>
      <c r="I39" s="375"/>
      <c r="J39" s="375"/>
    </row>
    <row r="40" spans="1:10" ht="14.25" customHeight="1">
      <c r="A40" s="380" t="s">
        <v>1603</v>
      </c>
      <c r="B40" s="26">
        <v>15</v>
      </c>
      <c r="C40" s="729">
        <v>7</v>
      </c>
      <c r="D40" s="196" t="s">
        <v>1625</v>
      </c>
      <c r="H40" s="375"/>
      <c r="I40" s="375"/>
      <c r="J40" s="375"/>
    </row>
    <row r="41" spans="1:10" ht="14.25" customHeight="1">
      <c r="A41" s="124" t="s">
        <v>271</v>
      </c>
      <c r="B41" s="26">
        <v>293169</v>
      </c>
      <c r="C41" s="729">
        <v>452264</v>
      </c>
      <c r="D41" s="196" t="s">
        <v>245</v>
      </c>
      <c r="H41" s="375"/>
      <c r="I41" s="375"/>
      <c r="J41" s="375"/>
    </row>
    <row r="42" spans="1:10" ht="14.25" customHeight="1">
      <c r="A42" s="380" t="s">
        <v>1604</v>
      </c>
      <c r="B42" s="26">
        <v>0</v>
      </c>
      <c r="C42" s="733">
        <v>0</v>
      </c>
      <c r="D42" s="196" t="s">
        <v>1626</v>
      </c>
      <c r="H42" s="375"/>
      <c r="I42" s="375"/>
      <c r="J42" s="375"/>
    </row>
    <row r="43" spans="1:10" ht="14.25" customHeight="1">
      <c r="A43" s="380" t="s">
        <v>1605</v>
      </c>
      <c r="B43" s="26">
        <v>2</v>
      </c>
      <c r="C43" s="733">
        <v>14</v>
      </c>
      <c r="D43" s="196" t="s">
        <v>1627</v>
      </c>
      <c r="H43" s="375"/>
      <c r="I43" s="375"/>
      <c r="J43" s="375"/>
    </row>
    <row r="44" spans="1:10" ht="14.25" customHeight="1">
      <c r="A44" s="124" t="s">
        <v>171</v>
      </c>
      <c r="B44" s="26">
        <v>30</v>
      </c>
      <c r="C44" s="733">
        <v>5</v>
      </c>
      <c r="D44" s="196" t="s">
        <v>246</v>
      </c>
      <c r="H44" s="375"/>
      <c r="I44" s="375"/>
      <c r="J44" s="375"/>
    </row>
    <row r="45" spans="1:10" ht="14.25" customHeight="1">
      <c r="A45" s="380" t="s">
        <v>1606</v>
      </c>
      <c r="B45" s="26">
        <v>117</v>
      </c>
      <c r="C45" s="733">
        <v>17</v>
      </c>
      <c r="D45" s="196" t="s">
        <v>1628</v>
      </c>
      <c r="H45" s="375"/>
      <c r="I45" s="375"/>
      <c r="J45" s="375"/>
    </row>
    <row r="46" spans="1:10" ht="14.25" customHeight="1">
      <c r="A46" s="124" t="s">
        <v>272</v>
      </c>
      <c r="B46" s="26">
        <v>30</v>
      </c>
      <c r="C46" s="733">
        <v>43</v>
      </c>
      <c r="D46" s="196" t="s">
        <v>247</v>
      </c>
      <c r="H46" s="375"/>
      <c r="I46" s="375"/>
      <c r="J46" s="375"/>
    </row>
    <row r="47" spans="1:10" ht="14.25" customHeight="1">
      <c r="A47" s="124" t="s">
        <v>273</v>
      </c>
      <c r="B47" s="26" t="s">
        <v>805</v>
      </c>
      <c r="C47" s="733">
        <v>0</v>
      </c>
      <c r="D47" s="196" t="s">
        <v>248</v>
      </c>
      <c r="H47" s="375"/>
      <c r="I47" s="375"/>
      <c r="J47" s="375"/>
    </row>
    <row r="48" spans="1:10" ht="14.25" customHeight="1">
      <c r="A48" s="380" t="s">
        <v>1607</v>
      </c>
      <c r="B48" s="26">
        <v>1164</v>
      </c>
      <c r="C48" s="729">
        <v>825</v>
      </c>
      <c r="D48" s="196" t="s">
        <v>1629</v>
      </c>
      <c r="H48" s="375"/>
      <c r="I48" s="375"/>
      <c r="J48" s="375"/>
    </row>
    <row r="49" spans="1:10" ht="14.25" customHeight="1">
      <c r="A49" s="124" t="s">
        <v>274</v>
      </c>
      <c r="B49" s="26">
        <v>916</v>
      </c>
      <c r="C49" s="729">
        <v>3674</v>
      </c>
      <c r="D49" s="196" t="s">
        <v>249</v>
      </c>
      <c r="H49" s="375"/>
      <c r="I49" s="375"/>
      <c r="J49" s="375"/>
    </row>
    <row r="50" spans="1:10" ht="14.25" customHeight="1">
      <c r="A50" s="124" t="s">
        <v>125</v>
      </c>
      <c r="B50" s="26" t="s">
        <v>558</v>
      </c>
      <c r="C50" s="733">
        <v>3841</v>
      </c>
      <c r="D50" s="83" t="s">
        <v>126</v>
      </c>
      <c r="H50" s="375"/>
      <c r="I50" s="375"/>
      <c r="J50" s="375"/>
    </row>
    <row r="51" spans="1:10" ht="14.25" customHeight="1">
      <c r="A51" s="380" t="s">
        <v>1608</v>
      </c>
      <c r="B51" s="26">
        <v>0</v>
      </c>
      <c r="C51" s="733">
        <v>0</v>
      </c>
      <c r="D51" s="196" t="s">
        <v>1630</v>
      </c>
      <c r="H51" s="375"/>
      <c r="I51" s="375"/>
      <c r="J51" s="375"/>
    </row>
    <row r="52" spans="1:10" ht="14.25" customHeight="1">
      <c r="A52" s="124" t="s">
        <v>275</v>
      </c>
      <c r="B52" s="26" t="s">
        <v>558</v>
      </c>
      <c r="C52" s="733" t="s">
        <v>558</v>
      </c>
      <c r="D52" s="196" t="s">
        <v>250</v>
      </c>
      <c r="H52" s="375"/>
      <c r="I52" s="375"/>
      <c r="J52" s="375"/>
    </row>
    <row r="53" spans="1:10" ht="14.25" customHeight="1">
      <c r="A53" s="124" t="s">
        <v>172</v>
      </c>
      <c r="B53" s="26">
        <v>1566</v>
      </c>
      <c r="C53" s="729">
        <v>481</v>
      </c>
      <c r="D53" s="196" t="s">
        <v>251</v>
      </c>
      <c r="H53" s="375"/>
      <c r="I53" s="375"/>
      <c r="J53" s="375"/>
    </row>
    <row r="54" spans="1:10" ht="14.25" customHeight="1">
      <c r="A54" s="124" t="s">
        <v>276</v>
      </c>
      <c r="B54" s="26">
        <v>1878</v>
      </c>
      <c r="C54" s="729">
        <v>1247</v>
      </c>
      <c r="D54" s="196" t="s">
        <v>252</v>
      </c>
      <c r="H54" s="375"/>
      <c r="I54" s="375"/>
      <c r="J54" s="375"/>
    </row>
    <row r="55" spans="1:10" ht="14.25" customHeight="1">
      <c r="A55" s="124" t="s">
        <v>277</v>
      </c>
      <c r="B55" s="26">
        <v>158</v>
      </c>
      <c r="C55" s="729">
        <v>187</v>
      </c>
      <c r="D55" s="196" t="s">
        <v>253</v>
      </c>
      <c r="H55" s="375"/>
      <c r="I55" s="375"/>
      <c r="J55" s="375"/>
    </row>
    <row r="56" spans="1:10" ht="14.25" customHeight="1">
      <c r="A56" s="124" t="s">
        <v>278</v>
      </c>
      <c r="B56" s="26">
        <v>20</v>
      </c>
      <c r="C56" s="729">
        <v>6</v>
      </c>
      <c r="D56" s="196" t="s">
        <v>254</v>
      </c>
      <c r="H56" s="375"/>
      <c r="I56" s="375"/>
      <c r="J56" s="375"/>
    </row>
    <row r="57" spans="1:10" ht="14.25" customHeight="1">
      <c r="A57" s="124" t="s">
        <v>279</v>
      </c>
      <c r="B57" s="26">
        <v>162</v>
      </c>
      <c r="C57" s="729">
        <v>54</v>
      </c>
      <c r="D57" s="196" t="s">
        <v>255</v>
      </c>
      <c r="H57" s="375"/>
      <c r="I57" s="375"/>
      <c r="J57" s="375"/>
    </row>
    <row r="58" spans="1:10" ht="14.25" customHeight="1">
      <c r="A58" s="124" t="s">
        <v>562</v>
      </c>
      <c r="B58" s="26">
        <v>1193</v>
      </c>
      <c r="C58" s="733">
        <v>366</v>
      </c>
      <c r="D58" s="196" t="s">
        <v>256</v>
      </c>
      <c r="H58" s="375"/>
      <c r="I58" s="375"/>
      <c r="J58" s="375"/>
    </row>
    <row r="59" spans="1:10" ht="14.25" customHeight="1">
      <c r="A59" s="124" t="s">
        <v>1413</v>
      </c>
      <c r="B59" s="275">
        <v>6468</v>
      </c>
      <c r="C59" s="729">
        <v>1627</v>
      </c>
      <c r="D59" s="196" t="s">
        <v>1415</v>
      </c>
      <c r="H59" s="375"/>
      <c r="I59" s="375"/>
      <c r="J59" s="375"/>
    </row>
    <row r="60" spans="1:10" ht="14.25" customHeight="1">
      <c r="A60" s="124" t="s">
        <v>280</v>
      </c>
      <c r="B60" s="26">
        <v>147919</v>
      </c>
      <c r="C60" s="733">
        <v>14820</v>
      </c>
      <c r="D60" s="196" t="s">
        <v>29</v>
      </c>
      <c r="H60" s="375"/>
      <c r="I60" s="375"/>
      <c r="J60" s="375"/>
    </row>
    <row r="61" spans="1:10" ht="14.25" customHeight="1">
      <c r="A61" s="380" t="s">
        <v>1609</v>
      </c>
      <c r="B61" s="26">
        <v>20904</v>
      </c>
      <c r="C61" s="251">
        <v>8303</v>
      </c>
      <c r="D61" s="196" t="s">
        <v>1631</v>
      </c>
      <c r="H61" s="375"/>
      <c r="I61" s="375"/>
      <c r="J61" s="375"/>
    </row>
    <row r="62" spans="1:10" ht="14.25" customHeight="1">
      <c r="A62" s="380" t="s">
        <v>1610</v>
      </c>
      <c r="B62" s="26">
        <v>0</v>
      </c>
      <c r="C62" s="733">
        <v>5</v>
      </c>
      <c r="D62" s="196" t="s">
        <v>1632</v>
      </c>
      <c r="H62" s="375"/>
      <c r="I62" s="375"/>
      <c r="J62" s="375"/>
    </row>
    <row r="63" spans="1:10" ht="14.25" customHeight="1">
      <c r="A63" s="380" t="s">
        <v>1611</v>
      </c>
      <c r="B63" s="26">
        <v>31</v>
      </c>
      <c r="C63" s="733">
        <v>48</v>
      </c>
      <c r="D63" s="196" t="s">
        <v>1633</v>
      </c>
      <c r="H63" s="375"/>
      <c r="I63" s="375"/>
      <c r="J63" s="375"/>
    </row>
    <row r="64" spans="1:10" ht="14.25" customHeight="1">
      <c r="A64" s="382" t="s">
        <v>1612</v>
      </c>
      <c r="B64" s="26" t="s">
        <v>805</v>
      </c>
      <c r="C64" s="733">
        <v>823</v>
      </c>
      <c r="D64" s="196" t="s">
        <v>1634</v>
      </c>
      <c r="H64" s="375"/>
      <c r="I64" s="375"/>
      <c r="J64" s="375"/>
    </row>
    <row r="65" spans="1:10" ht="14.25" customHeight="1">
      <c r="A65" s="124" t="s">
        <v>1414</v>
      </c>
      <c r="B65" s="26">
        <v>2</v>
      </c>
      <c r="C65" s="733">
        <v>0</v>
      </c>
      <c r="D65" s="196" t="s">
        <v>237</v>
      </c>
      <c r="H65" s="375"/>
      <c r="I65" s="375"/>
      <c r="J65" s="375"/>
    </row>
    <row r="66" spans="1:10" ht="14.25" customHeight="1">
      <c r="A66" s="124" t="s">
        <v>281</v>
      </c>
      <c r="B66" s="26">
        <v>345287</v>
      </c>
      <c r="C66" s="729">
        <v>293471</v>
      </c>
      <c r="D66" s="196" t="s">
        <v>300</v>
      </c>
      <c r="H66" s="375"/>
      <c r="I66" s="375"/>
      <c r="J66" s="375"/>
    </row>
    <row r="67" spans="1:10" ht="14.25" customHeight="1">
      <c r="A67" s="383" t="s">
        <v>806</v>
      </c>
      <c r="B67" s="26">
        <v>370913</v>
      </c>
      <c r="C67" s="729">
        <v>188137</v>
      </c>
      <c r="D67" s="196" t="s">
        <v>1053</v>
      </c>
      <c r="H67" s="375"/>
      <c r="I67" s="375"/>
      <c r="J67" s="375"/>
    </row>
    <row r="68" spans="1:10" ht="14.25" customHeight="1">
      <c r="A68" s="380" t="s">
        <v>1613</v>
      </c>
      <c r="B68" s="26">
        <v>687</v>
      </c>
      <c r="C68" s="733">
        <v>30</v>
      </c>
      <c r="D68" s="196" t="s">
        <v>1635</v>
      </c>
      <c r="H68" s="375"/>
      <c r="I68" s="375"/>
      <c r="J68" s="375"/>
    </row>
    <row r="69" spans="1:10" ht="14.25" customHeight="1">
      <c r="A69" s="380" t="s">
        <v>1614</v>
      </c>
      <c r="B69" s="26">
        <v>11966</v>
      </c>
      <c r="C69" s="729">
        <v>12014</v>
      </c>
      <c r="D69" s="196" t="s">
        <v>1636</v>
      </c>
      <c r="H69" s="375"/>
      <c r="I69" s="375"/>
      <c r="J69" s="375"/>
    </row>
    <row r="70" spans="1:10" ht="14.25" customHeight="1">
      <c r="A70" s="382" t="s">
        <v>1615</v>
      </c>
      <c r="B70" s="26">
        <v>5787</v>
      </c>
      <c r="C70" s="729">
        <v>3851</v>
      </c>
      <c r="D70" s="196" t="s">
        <v>1637</v>
      </c>
      <c r="H70" s="375"/>
      <c r="I70" s="375"/>
      <c r="J70" s="375"/>
    </row>
    <row r="71" spans="1:10" ht="14.25" customHeight="1">
      <c r="A71" s="124" t="s">
        <v>282</v>
      </c>
      <c r="B71" s="26" t="s">
        <v>805</v>
      </c>
      <c r="C71" s="729">
        <v>66</v>
      </c>
      <c r="D71" s="196" t="s">
        <v>31</v>
      </c>
      <c r="H71" s="375"/>
      <c r="I71" s="375"/>
      <c r="J71" s="375"/>
    </row>
    <row r="72" spans="1:10" ht="14.25" customHeight="1">
      <c r="A72" s="124" t="s">
        <v>173</v>
      </c>
      <c r="B72" s="26">
        <v>4</v>
      </c>
      <c r="C72" s="733">
        <v>1</v>
      </c>
      <c r="D72" s="196" t="s">
        <v>32</v>
      </c>
      <c r="H72" s="375"/>
      <c r="I72" s="375"/>
      <c r="J72" s="375"/>
    </row>
    <row r="73" spans="1:10" ht="14.25" customHeight="1">
      <c r="A73" s="124" t="s">
        <v>283</v>
      </c>
      <c r="B73" s="26">
        <v>13</v>
      </c>
      <c r="C73" s="733">
        <v>36</v>
      </c>
      <c r="D73" s="196" t="s">
        <v>33</v>
      </c>
      <c r="H73" s="375"/>
      <c r="I73" s="375"/>
      <c r="J73" s="375"/>
    </row>
    <row r="74" spans="1:10" ht="14.25" customHeight="1">
      <c r="A74" s="124" t="s">
        <v>284</v>
      </c>
      <c r="B74" s="26">
        <v>11</v>
      </c>
      <c r="C74" s="251">
        <v>46</v>
      </c>
      <c r="D74" s="196" t="s">
        <v>34</v>
      </c>
      <c r="H74" s="375"/>
      <c r="I74" s="375"/>
      <c r="J74" s="375"/>
    </row>
    <row r="75" spans="1:10" ht="12.75" customHeight="1"/>
    <row r="76" spans="1:10" s="687" customFormat="1" ht="50.25" customHeight="1">
      <c r="A76" s="918" t="s">
        <v>1638</v>
      </c>
      <c r="B76" s="918"/>
      <c r="C76" s="918"/>
      <c r="D76" s="918"/>
    </row>
    <row r="77" spans="1:10" s="688" customFormat="1" ht="50.25" customHeight="1">
      <c r="A77" s="919" t="s">
        <v>1639</v>
      </c>
      <c r="B77" s="919"/>
      <c r="C77" s="919"/>
      <c r="D77" s="919"/>
    </row>
    <row r="78" spans="1:10">
      <c r="A78" s="384"/>
      <c r="B78" s="327"/>
      <c r="C78" s="734"/>
    </row>
    <row r="79" spans="1:10" ht="14.25" customHeight="1">
      <c r="B79" s="327"/>
      <c r="C79" s="734"/>
    </row>
    <row r="80" spans="1:10" ht="14.25" customHeight="1">
      <c r="A80" s="7"/>
      <c r="B80" s="327"/>
      <c r="C80" s="734"/>
    </row>
    <row r="81" spans="1:4" ht="14.25" customHeight="1">
      <c r="A81" s="928"/>
      <c r="B81" s="928"/>
      <c r="C81" s="928"/>
      <c r="D81" s="928"/>
    </row>
    <row r="82" spans="1:4" ht="14.25" customHeight="1">
      <c r="A82" s="7"/>
      <c r="B82" s="327"/>
      <c r="C82" s="734"/>
    </row>
    <row r="83" spans="1:4" ht="14.25" customHeight="1">
      <c r="A83" s="7"/>
      <c r="B83" s="327"/>
      <c r="C83" s="734"/>
    </row>
    <row r="84" spans="1:4">
      <c r="A84" s="7"/>
      <c r="B84" s="327"/>
      <c r="C84" s="734"/>
    </row>
    <row r="85" spans="1:4">
      <c r="A85" s="7"/>
      <c r="B85" s="327"/>
      <c r="C85" s="734"/>
    </row>
    <row r="86" spans="1:4">
      <c r="A86" s="7"/>
      <c r="B86" s="327"/>
      <c r="C86" s="734"/>
    </row>
    <row r="87" spans="1:4">
      <c r="A87" s="7"/>
      <c r="B87" s="327"/>
      <c r="C87" s="734"/>
    </row>
    <row r="88" spans="1:4">
      <c r="A88" s="7"/>
      <c r="B88" s="327"/>
      <c r="C88" s="734"/>
    </row>
    <row r="89" spans="1:4">
      <c r="A89" s="7"/>
      <c r="B89" s="327"/>
      <c r="C89" s="734"/>
    </row>
    <row r="90" spans="1:4">
      <c r="A90" s="7"/>
      <c r="B90" s="327"/>
      <c r="C90" s="734"/>
    </row>
    <row r="91" spans="1:4">
      <c r="A91" s="7"/>
      <c r="B91" s="327"/>
      <c r="C91" s="734"/>
    </row>
    <row r="92" spans="1:4">
      <c r="A92" s="7"/>
      <c r="B92" s="327"/>
      <c r="C92" s="734"/>
    </row>
    <row r="93" spans="1:4">
      <c r="A93" s="7"/>
      <c r="B93" s="327"/>
      <c r="C93" s="734"/>
    </row>
    <row r="94" spans="1:4">
      <c r="A94" s="7"/>
      <c r="B94" s="327"/>
      <c r="C94" s="734"/>
    </row>
    <row r="95" spans="1:4">
      <c r="A95" s="7"/>
      <c r="B95" s="327"/>
      <c r="C95" s="734"/>
    </row>
    <row r="96" spans="1:4">
      <c r="A96" s="7"/>
      <c r="B96" s="327"/>
      <c r="C96" s="734"/>
    </row>
    <row r="97" spans="1:3">
      <c r="A97" s="7"/>
      <c r="B97" s="327"/>
      <c r="C97" s="734"/>
    </row>
    <row r="98" spans="1:3">
      <c r="A98" s="7"/>
      <c r="B98" s="327"/>
      <c r="C98" s="734"/>
    </row>
    <row r="99" spans="1:3">
      <c r="A99" s="7"/>
      <c r="B99" s="327"/>
      <c r="C99" s="734"/>
    </row>
    <row r="100" spans="1:3">
      <c r="A100" s="7"/>
      <c r="B100" s="327"/>
      <c r="C100" s="734"/>
    </row>
    <row r="101" spans="1:3">
      <c r="A101" s="7"/>
      <c r="B101" s="327"/>
      <c r="C101" s="734"/>
    </row>
    <row r="102" spans="1:3">
      <c r="A102" s="7"/>
      <c r="B102" s="327"/>
      <c r="C102" s="734"/>
    </row>
    <row r="103" spans="1:3">
      <c r="A103" s="7"/>
      <c r="B103" s="327"/>
      <c r="C103" s="734"/>
    </row>
    <row r="104" spans="1:3">
      <c r="A104" s="7"/>
      <c r="B104" s="327"/>
      <c r="C104" s="734"/>
    </row>
    <row r="105" spans="1:3">
      <c r="A105" s="7"/>
      <c r="B105" s="327"/>
      <c r="C105" s="734"/>
    </row>
    <row r="106" spans="1:3">
      <c r="A106" s="7"/>
      <c r="B106" s="327"/>
      <c r="C106" s="734"/>
    </row>
    <row r="107" spans="1:3">
      <c r="A107" s="7"/>
      <c r="B107" s="327"/>
      <c r="C107" s="734"/>
    </row>
    <row r="108" spans="1:3">
      <c r="A108" s="7"/>
      <c r="B108" s="327"/>
      <c r="C108" s="734"/>
    </row>
    <row r="109" spans="1:3">
      <c r="A109" s="7"/>
      <c r="B109" s="327"/>
      <c r="C109" s="734"/>
    </row>
    <row r="110" spans="1:3">
      <c r="A110" s="7"/>
      <c r="B110" s="327"/>
      <c r="C110" s="734"/>
    </row>
    <row r="111" spans="1:3">
      <c r="A111" s="7"/>
      <c r="B111" s="327"/>
      <c r="C111" s="734"/>
    </row>
    <row r="112" spans="1:3">
      <c r="A112" s="7"/>
      <c r="B112" s="327"/>
      <c r="C112" s="734"/>
    </row>
    <row r="113" spans="1:3">
      <c r="A113" s="7"/>
      <c r="B113" s="327"/>
      <c r="C113" s="734"/>
    </row>
    <row r="114" spans="1:3">
      <c r="A114" s="7"/>
      <c r="B114" s="327"/>
      <c r="C114" s="734"/>
    </row>
    <row r="115" spans="1:3">
      <c r="A115" s="7"/>
      <c r="B115" s="327"/>
      <c r="C115" s="734"/>
    </row>
    <row r="116" spans="1:3">
      <c r="A116" s="7"/>
      <c r="B116" s="327"/>
      <c r="C116" s="734"/>
    </row>
    <row r="117" spans="1:3">
      <c r="A117" s="7"/>
      <c r="B117" s="327"/>
      <c r="C117" s="734"/>
    </row>
    <row r="118" spans="1:3">
      <c r="A118" s="7"/>
      <c r="B118" s="327"/>
      <c r="C118" s="734"/>
    </row>
    <row r="119" spans="1:3">
      <c r="A119" s="7"/>
      <c r="B119" s="327"/>
      <c r="C119" s="734"/>
    </row>
    <row r="120" spans="1:3">
      <c r="A120" s="7"/>
      <c r="B120" s="327"/>
      <c r="C120" s="734"/>
    </row>
    <row r="121" spans="1:3">
      <c r="A121" s="7"/>
      <c r="B121" s="327"/>
      <c r="C121" s="734"/>
    </row>
    <row r="122" spans="1:3">
      <c r="A122" s="7"/>
      <c r="B122" s="327"/>
      <c r="C122" s="734"/>
    </row>
    <row r="123" spans="1:3">
      <c r="A123" s="7"/>
      <c r="B123" s="327"/>
      <c r="C123" s="734"/>
    </row>
    <row r="124" spans="1:3">
      <c r="A124" s="7"/>
      <c r="B124" s="327"/>
      <c r="C124" s="734"/>
    </row>
    <row r="125" spans="1:3">
      <c r="A125" s="7"/>
      <c r="B125" s="327"/>
      <c r="C125" s="734"/>
    </row>
    <row r="126" spans="1:3">
      <c r="A126" s="7"/>
      <c r="B126" s="327"/>
      <c r="C126" s="734"/>
    </row>
    <row r="127" spans="1:3">
      <c r="A127" s="7"/>
      <c r="B127" s="327"/>
      <c r="C127" s="734"/>
    </row>
    <row r="128" spans="1:3">
      <c r="A128" s="7"/>
      <c r="B128" s="327"/>
      <c r="C128" s="734"/>
    </row>
    <row r="129" spans="1:3">
      <c r="A129" s="7"/>
      <c r="B129" s="327"/>
      <c r="C129" s="734"/>
    </row>
    <row r="130" spans="1:3">
      <c r="A130" s="7"/>
      <c r="B130" s="327"/>
      <c r="C130" s="734"/>
    </row>
    <row r="131" spans="1:3">
      <c r="A131" s="7"/>
      <c r="B131" s="327"/>
      <c r="C131" s="734"/>
    </row>
    <row r="132" spans="1:3">
      <c r="A132" s="7"/>
      <c r="B132" s="327"/>
      <c r="C132" s="734"/>
    </row>
    <row r="133" spans="1:3">
      <c r="A133" s="7"/>
      <c r="B133" s="327"/>
      <c r="C133" s="734"/>
    </row>
    <row r="134" spans="1:3">
      <c r="A134" s="7"/>
      <c r="B134" s="327"/>
      <c r="C134" s="734"/>
    </row>
    <row r="135" spans="1:3">
      <c r="A135" s="7"/>
      <c r="B135" s="327"/>
      <c r="C135" s="734"/>
    </row>
    <row r="136" spans="1:3">
      <c r="A136" s="7"/>
      <c r="B136" s="327"/>
      <c r="C136" s="734"/>
    </row>
    <row r="137" spans="1:3">
      <c r="A137" s="7"/>
      <c r="B137" s="327"/>
      <c r="C137" s="734"/>
    </row>
    <row r="138" spans="1:3">
      <c r="A138" s="7"/>
      <c r="B138" s="327"/>
      <c r="C138" s="734"/>
    </row>
    <row r="139" spans="1:3">
      <c r="A139" s="7"/>
      <c r="B139" s="327"/>
      <c r="C139" s="734"/>
    </row>
    <row r="140" spans="1:3">
      <c r="A140" s="7"/>
      <c r="B140" s="327"/>
      <c r="C140" s="734"/>
    </row>
    <row r="141" spans="1:3">
      <c r="A141" s="7"/>
      <c r="B141" s="327"/>
      <c r="C141" s="734"/>
    </row>
    <row r="142" spans="1:3">
      <c r="A142" s="7"/>
      <c r="B142" s="327"/>
      <c r="C142" s="734"/>
    </row>
    <row r="143" spans="1:3">
      <c r="A143" s="7"/>
      <c r="B143" s="327"/>
      <c r="C143" s="734"/>
    </row>
    <row r="144" spans="1:3">
      <c r="A144" s="7"/>
      <c r="B144" s="327"/>
      <c r="C144" s="734"/>
    </row>
    <row r="145" spans="1:3">
      <c r="A145" s="7"/>
      <c r="B145" s="327"/>
      <c r="C145" s="734"/>
    </row>
    <row r="146" spans="1:3">
      <c r="A146" s="7"/>
      <c r="B146" s="327"/>
      <c r="C146" s="734"/>
    </row>
    <row r="147" spans="1:3">
      <c r="A147" s="7"/>
      <c r="B147" s="327"/>
      <c r="C147" s="734"/>
    </row>
    <row r="148" spans="1:3">
      <c r="A148" s="7"/>
      <c r="B148" s="327"/>
      <c r="C148" s="734"/>
    </row>
    <row r="149" spans="1:3">
      <c r="A149" s="7"/>
      <c r="B149" s="327"/>
      <c r="C149" s="734"/>
    </row>
    <row r="150" spans="1:3">
      <c r="A150" s="7"/>
      <c r="B150" s="327"/>
      <c r="C150" s="734"/>
    </row>
    <row r="151" spans="1:3">
      <c r="A151" s="7"/>
      <c r="B151" s="327"/>
      <c r="C151" s="734"/>
    </row>
    <row r="152" spans="1:3">
      <c r="A152" s="7"/>
      <c r="B152" s="327"/>
      <c r="C152" s="734"/>
    </row>
    <row r="153" spans="1:3">
      <c r="A153" s="7"/>
      <c r="B153" s="327"/>
      <c r="C153" s="734"/>
    </row>
    <row r="154" spans="1:3">
      <c r="A154" s="7"/>
      <c r="B154" s="327"/>
      <c r="C154" s="734"/>
    </row>
    <row r="155" spans="1:3">
      <c r="A155" s="7"/>
      <c r="B155" s="327"/>
      <c r="C155" s="734"/>
    </row>
    <row r="156" spans="1:3">
      <c r="A156" s="7"/>
      <c r="B156" s="327"/>
      <c r="C156" s="734"/>
    </row>
    <row r="157" spans="1:3">
      <c r="A157" s="7"/>
      <c r="B157" s="327"/>
      <c r="C157" s="734"/>
    </row>
    <row r="158" spans="1:3">
      <c r="A158" s="7"/>
      <c r="B158" s="327"/>
      <c r="C158" s="734"/>
    </row>
    <row r="159" spans="1:3">
      <c r="A159" s="7"/>
      <c r="B159" s="327"/>
      <c r="C159" s="734"/>
    </row>
    <row r="160" spans="1:3">
      <c r="A160" s="7"/>
      <c r="B160" s="327"/>
      <c r="C160" s="734"/>
    </row>
    <row r="161" spans="1:3">
      <c r="A161" s="7"/>
      <c r="B161" s="327"/>
      <c r="C161" s="734"/>
    </row>
    <row r="162" spans="1:3">
      <c r="A162" s="7"/>
      <c r="B162" s="327"/>
      <c r="C162" s="734"/>
    </row>
    <row r="163" spans="1:3">
      <c r="A163" s="7"/>
      <c r="B163" s="327"/>
      <c r="C163" s="734"/>
    </row>
    <row r="164" spans="1:3">
      <c r="A164" s="7"/>
      <c r="B164" s="327"/>
      <c r="C164" s="734"/>
    </row>
    <row r="165" spans="1:3">
      <c r="A165" s="7"/>
      <c r="B165" s="327"/>
      <c r="C165" s="734"/>
    </row>
    <row r="166" spans="1:3">
      <c r="A166" s="7"/>
      <c r="B166" s="327"/>
      <c r="C166" s="734"/>
    </row>
    <row r="167" spans="1:3">
      <c r="A167" s="7"/>
      <c r="B167" s="327"/>
      <c r="C167" s="734"/>
    </row>
    <row r="168" spans="1:3">
      <c r="A168" s="7"/>
      <c r="B168" s="327"/>
      <c r="C168" s="734"/>
    </row>
    <row r="169" spans="1:3">
      <c r="A169" s="7"/>
      <c r="B169" s="327"/>
      <c r="C169" s="734"/>
    </row>
    <row r="170" spans="1:3">
      <c r="A170" s="7"/>
      <c r="B170" s="327"/>
      <c r="C170" s="734"/>
    </row>
    <row r="171" spans="1:3">
      <c r="A171" s="7"/>
      <c r="B171" s="327"/>
      <c r="C171" s="734"/>
    </row>
    <row r="172" spans="1:3">
      <c r="A172" s="7"/>
      <c r="B172" s="327"/>
      <c r="C172" s="734"/>
    </row>
    <row r="173" spans="1:3">
      <c r="A173" s="7"/>
      <c r="B173" s="327"/>
      <c r="C173" s="734"/>
    </row>
    <row r="174" spans="1:3">
      <c r="A174" s="7"/>
      <c r="B174" s="327"/>
      <c r="C174" s="734"/>
    </row>
    <row r="175" spans="1:3">
      <c r="A175" s="7"/>
      <c r="B175" s="327"/>
      <c r="C175" s="734"/>
    </row>
    <row r="176" spans="1:3">
      <c r="A176" s="7"/>
      <c r="B176" s="327"/>
      <c r="C176" s="734"/>
    </row>
    <row r="177" spans="1:3">
      <c r="A177" s="7"/>
      <c r="B177" s="327"/>
      <c r="C177" s="734"/>
    </row>
    <row r="178" spans="1:3">
      <c r="A178" s="7"/>
      <c r="B178" s="327"/>
      <c r="C178" s="734"/>
    </row>
    <row r="179" spans="1:3">
      <c r="A179" s="7"/>
      <c r="B179" s="327"/>
      <c r="C179" s="734"/>
    </row>
    <row r="180" spans="1:3">
      <c r="A180" s="7"/>
      <c r="B180" s="327"/>
      <c r="C180" s="734"/>
    </row>
    <row r="181" spans="1:3">
      <c r="A181" s="7"/>
      <c r="B181" s="327"/>
      <c r="C181" s="734"/>
    </row>
    <row r="182" spans="1:3">
      <c r="A182" s="7"/>
      <c r="B182" s="327"/>
      <c r="C182" s="734"/>
    </row>
    <row r="183" spans="1:3">
      <c r="A183" s="7"/>
      <c r="B183" s="327"/>
      <c r="C183" s="734"/>
    </row>
    <row r="184" spans="1:3">
      <c r="A184" s="7"/>
      <c r="B184" s="327"/>
      <c r="C184" s="734"/>
    </row>
    <row r="185" spans="1:3">
      <c r="A185" s="7"/>
      <c r="B185" s="327"/>
      <c r="C185" s="734"/>
    </row>
    <row r="186" spans="1:3">
      <c r="A186" s="7"/>
      <c r="B186" s="327"/>
      <c r="C186" s="734"/>
    </row>
    <row r="187" spans="1:3">
      <c r="A187" s="7"/>
      <c r="B187" s="327"/>
      <c r="C187" s="734"/>
    </row>
    <row r="188" spans="1:3">
      <c r="A188" s="7"/>
      <c r="B188" s="327"/>
      <c r="C188" s="734"/>
    </row>
    <row r="189" spans="1:3">
      <c r="A189" s="7"/>
      <c r="B189" s="327"/>
      <c r="C189" s="734"/>
    </row>
    <row r="190" spans="1:3">
      <c r="A190" s="7"/>
      <c r="B190" s="327"/>
      <c r="C190" s="734"/>
    </row>
    <row r="191" spans="1:3">
      <c r="A191" s="7"/>
      <c r="B191" s="327"/>
      <c r="C191" s="734"/>
    </row>
    <row r="192" spans="1:3">
      <c r="A192" s="7"/>
      <c r="B192" s="327"/>
      <c r="C192" s="734"/>
    </row>
    <row r="193" spans="1:3">
      <c r="A193" s="7"/>
      <c r="B193" s="327"/>
      <c r="C193" s="734"/>
    </row>
    <row r="194" spans="1:3">
      <c r="A194" s="7"/>
      <c r="B194" s="327"/>
      <c r="C194" s="734"/>
    </row>
    <row r="195" spans="1:3">
      <c r="A195" s="7"/>
      <c r="B195" s="327"/>
      <c r="C195" s="734"/>
    </row>
    <row r="196" spans="1:3">
      <c r="A196" s="7"/>
      <c r="B196" s="327"/>
      <c r="C196" s="734"/>
    </row>
    <row r="197" spans="1:3">
      <c r="A197" s="7"/>
      <c r="B197" s="327"/>
      <c r="C197" s="734"/>
    </row>
    <row r="198" spans="1:3">
      <c r="A198" s="7"/>
      <c r="B198" s="7"/>
      <c r="C198" s="389"/>
    </row>
    <row r="199" spans="1:3">
      <c r="A199" s="7"/>
      <c r="B199" s="7"/>
      <c r="C199" s="389"/>
    </row>
    <row r="200" spans="1:3">
      <c r="A200" s="7"/>
      <c r="B200" s="7"/>
      <c r="C200" s="389"/>
    </row>
    <row r="201" spans="1:3">
      <c r="A201" s="7"/>
      <c r="B201" s="7"/>
      <c r="C201" s="389"/>
    </row>
    <row r="202" spans="1:3">
      <c r="A202" s="7"/>
      <c r="B202" s="7"/>
      <c r="C202" s="389"/>
    </row>
    <row r="203" spans="1:3">
      <c r="A203" s="7"/>
      <c r="B203" s="7"/>
      <c r="C203" s="389"/>
    </row>
    <row r="204" spans="1:3">
      <c r="A204" s="7"/>
      <c r="B204" s="7"/>
      <c r="C204" s="389"/>
    </row>
    <row r="205" spans="1:3">
      <c r="A205" s="7"/>
      <c r="B205" s="7"/>
      <c r="C205" s="389"/>
    </row>
    <row r="206" spans="1:3">
      <c r="A206" s="7"/>
      <c r="B206" s="7"/>
      <c r="C206" s="389"/>
    </row>
    <row r="207" spans="1:3">
      <c r="A207" s="7"/>
      <c r="B207" s="7"/>
      <c r="C207" s="389"/>
    </row>
    <row r="208" spans="1:3">
      <c r="A208" s="7"/>
      <c r="B208" s="7"/>
      <c r="C208" s="389"/>
    </row>
    <row r="209" spans="1:3">
      <c r="A209" s="7"/>
      <c r="B209" s="7"/>
      <c r="C209" s="389"/>
    </row>
    <row r="210" spans="1:3">
      <c r="A210" s="7"/>
      <c r="B210" s="7"/>
      <c r="C210" s="389"/>
    </row>
    <row r="211" spans="1:3">
      <c r="A211" s="7"/>
      <c r="B211" s="7"/>
      <c r="C211" s="389"/>
    </row>
    <row r="212" spans="1:3">
      <c r="A212" s="7"/>
      <c r="B212" s="7"/>
      <c r="C212" s="389"/>
    </row>
    <row r="213" spans="1:3">
      <c r="A213" s="7"/>
      <c r="B213" s="7"/>
      <c r="C213" s="389"/>
    </row>
    <row r="214" spans="1:3">
      <c r="A214" s="7"/>
      <c r="B214" s="7"/>
      <c r="C214" s="389"/>
    </row>
    <row r="215" spans="1:3">
      <c r="A215" s="7"/>
      <c r="B215" s="7"/>
      <c r="C215" s="389"/>
    </row>
    <row r="216" spans="1:3">
      <c r="A216" s="7"/>
      <c r="B216" s="7"/>
      <c r="C216" s="389"/>
    </row>
    <row r="217" spans="1:3">
      <c r="A217" s="7"/>
      <c r="B217" s="7"/>
      <c r="C217" s="389"/>
    </row>
    <row r="218" spans="1:3">
      <c r="A218" s="7"/>
      <c r="B218" s="7"/>
      <c r="C218" s="389"/>
    </row>
    <row r="219" spans="1:3">
      <c r="A219" s="7"/>
      <c r="B219" s="7"/>
      <c r="C219" s="389"/>
    </row>
    <row r="220" spans="1:3">
      <c r="A220" s="7"/>
      <c r="B220" s="7"/>
      <c r="C220" s="389"/>
    </row>
    <row r="221" spans="1:3">
      <c r="A221" s="7"/>
      <c r="B221" s="7"/>
      <c r="C221" s="389"/>
    </row>
  </sheetData>
  <customSheetViews>
    <customSheetView guid="{17A61E15-CB34-4E45-B54C-4890B27A542F}" showGridLines="0">
      <pane ySplit="7" topLeftCell="A8" activePane="bottomLeft" state="frozen"/>
      <selection pane="bottomLeft"/>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6">
    <mergeCell ref="A81:D81"/>
    <mergeCell ref="A76:D76"/>
    <mergeCell ref="A77:D77"/>
    <mergeCell ref="A4:A5"/>
    <mergeCell ref="B4:C4"/>
    <mergeCell ref="D4:D5"/>
  </mergeCells>
  <phoneticPr fontId="0" type="noConversion"/>
  <hyperlinks>
    <hyperlink ref="F1" location="'Spis tablic_Contents'!A1" display="&lt; POWRÓT"/>
    <hyperlink ref="F2" location="'Spis tablic_Contents'!A1" display="&lt; BACK"/>
  </hyperlinks>
  <pageMargins left="0.74803149606299213" right="0.74803149606299213" top="0.78740157480314965" bottom="0.78740157480314965" header="0.51181102362204722" footer="0.51181102362204722"/>
  <pageSetup paperSize="9" scale="56" fitToWidth="0" orientation="portrait" horizontalDpi="4294967293" r:id="rId2"/>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76"/>
  <sheetViews>
    <sheetView showGridLines="0" zoomScaleNormal="100" workbookViewId="0">
      <pane ySplit="7" topLeftCell="A8" activePane="bottomLeft" state="frozen"/>
      <selection activeCell="H35" sqref="H35"/>
      <selection pane="bottomLeft"/>
    </sheetView>
  </sheetViews>
  <sheetFormatPr defaultColWidth="9.109375" defaultRowHeight="11.4"/>
  <cols>
    <col min="1" max="1" width="31" style="396" customWidth="1"/>
    <col min="2" max="8" width="14.44140625" style="386" customWidth="1"/>
    <col min="9" max="9" width="9.109375" style="386"/>
    <col min="10" max="10" width="12.109375" style="386" customWidth="1"/>
    <col min="11" max="16384" width="9.109375" style="386"/>
  </cols>
  <sheetData>
    <row r="1" spans="1:10" ht="14.25" customHeight="1">
      <c r="A1" s="387" t="s">
        <v>1554</v>
      </c>
      <c r="B1" s="387"/>
      <c r="C1" s="387"/>
      <c r="D1" s="387"/>
      <c r="E1" s="387"/>
      <c r="F1" s="387"/>
      <c r="G1" s="387"/>
      <c r="H1" s="387"/>
      <c r="J1" s="239" t="s">
        <v>503</v>
      </c>
    </row>
    <row r="2" spans="1:10" s="196" customFormat="1" ht="14.25" customHeight="1">
      <c r="A2" s="514" t="s">
        <v>1425</v>
      </c>
      <c r="B2" s="724"/>
      <c r="C2" s="724"/>
      <c r="D2" s="724"/>
      <c r="E2" s="724"/>
      <c r="F2" s="724"/>
      <c r="G2" s="724"/>
      <c r="H2" s="724"/>
      <c r="J2" s="87" t="s">
        <v>504</v>
      </c>
    </row>
    <row r="3" spans="1:10" ht="7.5" customHeight="1">
      <c r="A3" s="242"/>
      <c r="B3" s="242"/>
      <c r="C3" s="242"/>
      <c r="D3" s="242"/>
      <c r="E3" s="242"/>
      <c r="F3" s="242"/>
      <c r="G3" s="242"/>
      <c r="H3" s="242"/>
    </row>
    <row r="4" spans="1:10" ht="24" customHeight="1">
      <c r="A4" s="1026" t="s">
        <v>880</v>
      </c>
      <c r="B4" s="1029" t="s">
        <v>1056</v>
      </c>
      <c r="C4" s="1033"/>
      <c r="D4" s="1033"/>
      <c r="E4" s="1033"/>
      <c r="F4" s="1033"/>
      <c r="G4" s="1029" t="s">
        <v>1059</v>
      </c>
      <c r="H4" s="1033"/>
    </row>
    <row r="5" spans="1:10" ht="24" customHeight="1">
      <c r="A5" s="1027"/>
      <c r="B5" s="1029" t="s">
        <v>1060</v>
      </c>
      <c r="C5" s="1029" t="s">
        <v>1057</v>
      </c>
      <c r="D5" s="1033"/>
      <c r="E5" s="1033"/>
      <c r="F5" s="1033"/>
      <c r="G5" s="1030"/>
      <c r="H5" s="1034"/>
    </row>
    <row r="6" spans="1:10" ht="24" customHeight="1">
      <c r="A6" s="1027"/>
      <c r="B6" s="1030"/>
      <c r="C6" s="1029" t="s">
        <v>1063</v>
      </c>
      <c r="D6" s="1029" t="s">
        <v>1058</v>
      </c>
      <c r="E6" s="1033"/>
      <c r="F6" s="1033"/>
      <c r="G6" s="1030"/>
      <c r="H6" s="1034"/>
    </row>
    <row r="7" spans="1:10" ht="105" customHeight="1">
      <c r="A7" s="1027"/>
      <c r="B7" s="1030"/>
      <c r="C7" s="1030"/>
      <c r="D7" s="388" t="s">
        <v>1061</v>
      </c>
      <c r="E7" s="388" t="s">
        <v>1064</v>
      </c>
      <c r="F7" s="388" t="s">
        <v>1062</v>
      </c>
      <c r="G7" s="388" t="s">
        <v>1060</v>
      </c>
      <c r="H7" s="388" t="s">
        <v>1065</v>
      </c>
    </row>
    <row r="8" spans="1:10" s="389" customFormat="1" ht="19.5" customHeight="1">
      <c r="A8" s="1028"/>
      <c r="B8" s="1031" t="s">
        <v>1066</v>
      </c>
      <c r="C8" s="1032"/>
      <c r="D8" s="1032"/>
      <c r="E8" s="1032"/>
      <c r="F8" s="1032"/>
      <c r="G8" s="1032"/>
      <c r="H8" s="1032"/>
    </row>
    <row r="9" spans="1:10" ht="14.25" customHeight="1">
      <c r="A9" s="390" t="s">
        <v>215</v>
      </c>
      <c r="B9" s="742">
        <v>27091</v>
      </c>
      <c r="C9" s="743">
        <v>198440735</v>
      </c>
      <c r="D9" s="743">
        <v>179343</v>
      </c>
      <c r="E9" s="743">
        <v>188137</v>
      </c>
      <c r="F9" s="743">
        <v>197281736</v>
      </c>
      <c r="G9" s="743">
        <v>17692054</v>
      </c>
      <c r="H9" s="744">
        <v>2747734</v>
      </c>
      <c r="I9" s="389"/>
    </row>
    <row r="10" spans="1:10" ht="14.25" customHeight="1">
      <c r="A10" s="397" t="s">
        <v>572</v>
      </c>
      <c r="B10" s="531"/>
      <c r="C10" s="532"/>
      <c r="D10" s="532"/>
      <c r="E10" s="532"/>
      <c r="F10" s="532"/>
      <c r="G10" s="532"/>
      <c r="H10" s="533"/>
      <c r="I10" s="389"/>
    </row>
    <row r="11" spans="1:10" ht="31.5" customHeight="1">
      <c r="A11" s="1035" t="s">
        <v>1417</v>
      </c>
      <c r="B11" s="1035"/>
      <c r="C11" s="1035"/>
      <c r="D11" s="1035"/>
      <c r="E11" s="1035"/>
      <c r="F11" s="1035"/>
      <c r="G11" s="1035"/>
      <c r="H11" s="1035"/>
      <c r="I11" s="389"/>
    </row>
    <row r="12" spans="1:10" s="196" customFormat="1" ht="16.5" customHeight="1">
      <c r="A12" s="1036" t="s">
        <v>1418</v>
      </c>
      <c r="B12" s="1036"/>
      <c r="C12" s="1036"/>
      <c r="D12" s="1036"/>
      <c r="E12" s="1036"/>
      <c r="F12" s="1036"/>
      <c r="G12" s="1036"/>
      <c r="H12" s="1036"/>
      <c r="I12" s="167"/>
    </row>
    <row r="13" spans="1:10" ht="21.75" customHeight="1">
      <c r="A13" s="390" t="s">
        <v>807</v>
      </c>
      <c r="B13" s="747">
        <v>22554</v>
      </c>
      <c r="C13" s="747">
        <v>126280490</v>
      </c>
      <c r="D13" s="747">
        <v>120374</v>
      </c>
      <c r="E13" s="747">
        <v>127089</v>
      </c>
      <c r="F13" s="747">
        <v>125431249</v>
      </c>
      <c r="G13" s="747">
        <v>8629865</v>
      </c>
      <c r="H13" s="747">
        <v>1580731</v>
      </c>
      <c r="I13" s="389"/>
    </row>
    <row r="14" spans="1:10" s="392" customFormat="1" ht="14.25" customHeight="1">
      <c r="A14" s="397" t="s">
        <v>399</v>
      </c>
      <c r="B14" s="534"/>
      <c r="C14" s="534"/>
      <c r="D14" s="534"/>
      <c r="E14" s="534"/>
      <c r="F14" s="534"/>
      <c r="G14" s="534"/>
      <c r="H14" s="534"/>
      <c r="I14" s="391"/>
    </row>
    <row r="15" spans="1:10" s="392" customFormat="1" ht="14.25" customHeight="1">
      <c r="A15" s="536"/>
      <c r="B15" s="535"/>
      <c r="C15" s="535"/>
      <c r="D15" s="535"/>
      <c r="E15" s="535"/>
      <c r="F15" s="535"/>
      <c r="G15" s="535"/>
      <c r="H15" s="535"/>
      <c r="I15" s="391"/>
    </row>
    <row r="16" spans="1:10" ht="14.25" customHeight="1">
      <c r="A16" s="745" t="s">
        <v>606</v>
      </c>
      <c r="B16" s="746">
        <v>1924</v>
      </c>
      <c r="C16" s="746">
        <v>8861091</v>
      </c>
      <c r="D16" s="746">
        <v>7241</v>
      </c>
      <c r="E16" s="746">
        <v>8442</v>
      </c>
      <c r="F16" s="746">
        <v>8733060</v>
      </c>
      <c r="G16" s="746">
        <v>357925</v>
      </c>
      <c r="H16" s="746">
        <v>21264</v>
      </c>
      <c r="I16" s="389"/>
    </row>
    <row r="17" spans="1:8" s="393" customFormat="1" ht="14.25" customHeight="1">
      <c r="A17" s="745" t="s">
        <v>203</v>
      </c>
      <c r="B17" s="746">
        <v>343</v>
      </c>
      <c r="C17" s="746">
        <v>7827626</v>
      </c>
      <c r="D17" s="746">
        <v>4650</v>
      </c>
      <c r="E17" s="746">
        <v>4134</v>
      </c>
      <c r="F17" s="746">
        <v>7816554</v>
      </c>
      <c r="G17" s="746">
        <v>775</v>
      </c>
      <c r="H17" s="746">
        <v>37034</v>
      </c>
    </row>
    <row r="18" spans="1:8" s="393" customFormat="1" ht="14.25" customHeight="1">
      <c r="A18" s="745" t="s">
        <v>734</v>
      </c>
      <c r="B18" s="746">
        <v>453</v>
      </c>
      <c r="C18" s="746">
        <v>7562777</v>
      </c>
      <c r="D18" s="746">
        <v>2667</v>
      </c>
      <c r="E18" s="746">
        <v>5960</v>
      </c>
      <c r="F18" s="746">
        <v>7551547</v>
      </c>
      <c r="G18" s="746">
        <v>905568</v>
      </c>
      <c r="H18" s="746">
        <v>62332</v>
      </c>
    </row>
    <row r="19" spans="1:8" s="393" customFormat="1" ht="14.25" customHeight="1">
      <c r="A19" s="745" t="s">
        <v>202</v>
      </c>
      <c r="B19" s="746">
        <v>696</v>
      </c>
      <c r="C19" s="746">
        <v>7199294</v>
      </c>
      <c r="D19" s="746">
        <v>4057</v>
      </c>
      <c r="E19" s="746">
        <v>7090</v>
      </c>
      <c r="F19" s="746">
        <v>7187142</v>
      </c>
      <c r="G19" s="746">
        <v>612067</v>
      </c>
      <c r="H19" s="746">
        <v>73043</v>
      </c>
    </row>
    <row r="20" spans="1:8" s="393" customFormat="1" ht="14.25" customHeight="1">
      <c r="A20" s="745" t="s">
        <v>732</v>
      </c>
      <c r="B20" s="746">
        <v>395</v>
      </c>
      <c r="C20" s="746">
        <v>5637881</v>
      </c>
      <c r="D20" s="746">
        <v>6781</v>
      </c>
      <c r="E20" s="746">
        <v>5126</v>
      </c>
      <c r="F20" s="746">
        <v>5622528</v>
      </c>
      <c r="G20" s="746">
        <v>556327</v>
      </c>
      <c r="H20" s="746">
        <v>28056</v>
      </c>
    </row>
    <row r="21" spans="1:8" s="393" customFormat="1" ht="14.25" customHeight="1">
      <c r="A21" s="745" t="s">
        <v>611</v>
      </c>
      <c r="B21" s="746">
        <v>248</v>
      </c>
      <c r="C21" s="746">
        <v>5528235</v>
      </c>
      <c r="D21" s="746">
        <v>2242</v>
      </c>
      <c r="E21" s="746">
        <v>3788</v>
      </c>
      <c r="F21" s="746">
        <v>5521754</v>
      </c>
      <c r="G21" s="746">
        <v>1053558</v>
      </c>
      <c r="H21" s="746">
        <v>57956</v>
      </c>
    </row>
    <row r="22" spans="1:8" s="393" customFormat="1" ht="14.25" customHeight="1">
      <c r="A22" s="745" t="s">
        <v>808</v>
      </c>
      <c r="B22" s="746">
        <v>243</v>
      </c>
      <c r="C22" s="746">
        <v>4601033</v>
      </c>
      <c r="D22" s="746">
        <v>2052</v>
      </c>
      <c r="E22" s="746">
        <v>3468</v>
      </c>
      <c r="F22" s="746">
        <v>4593296</v>
      </c>
      <c r="G22" s="746">
        <v>461753</v>
      </c>
      <c r="H22" s="746">
        <v>37036</v>
      </c>
    </row>
    <row r="23" spans="1:8" s="393" customFormat="1" ht="14.25" customHeight="1">
      <c r="A23" s="745" t="s">
        <v>612</v>
      </c>
      <c r="B23" s="746">
        <v>384</v>
      </c>
      <c r="C23" s="746">
        <v>4526310</v>
      </c>
      <c r="D23" s="746">
        <v>2666</v>
      </c>
      <c r="E23" s="746">
        <v>3844</v>
      </c>
      <c r="F23" s="746">
        <v>4496502</v>
      </c>
      <c r="G23" s="746">
        <v>2510</v>
      </c>
      <c r="H23" s="746">
        <v>34388</v>
      </c>
    </row>
    <row r="24" spans="1:8" s="393" customFormat="1" ht="14.25" customHeight="1">
      <c r="A24" s="745" t="s">
        <v>204</v>
      </c>
      <c r="B24" s="746">
        <v>591</v>
      </c>
      <c r="C24" s="746">
        <v>3913849</v>
      </c>
      <c r="D24" s="746">
        <v>1529</v>
      </c>
      <c r="E24" s="746">
        <v>2380</v>
      </c>
      <c r="F24" s="746">
        <v>3900440</v>
      </c>
      <c r="G24" s="746">
        <v>231709</v>
      </c>
      <c r="H24" s="746">
        <v>11184</v>
      </c>
    </row>
    <row r="25" spans="1:8" s="393" customFormat="1" ht="14.25" customHeight="1">
      <c r="A25" s="745" t="s">
        <v>613</v>
      </c>
      <c r="B25" s="746">
        <v>121</v>
      </c>
      <c r="C25" s="746">
        <v>3192264</v>
      </c>
      <c r="D25" s="746">
        <v>2791</v>
      </c>
      <c r="E25" s="746">
        <v>2631</v>
      </c>
      <c r="F25" s="746">
        <v>3185068</v>
      </c>
      <c r="G25" s="746">
        <v>328336</v>
      </c>
      <c r="H25" s="746">
        <v>33069</v>
      </c>
    </row>
    <row r="26" spans="1:8" s="393" customFormat="1" ht="14.25" customHeight="1">
      <c r="A26" s="745" t="s">
        <v>738</v>
      </c>
      <c r="B26" s="746">
        <v>112</v>
      </c>
      <c r="C26" s="746">
        <v>3159775</v>
      </c>
      <c r="D26" s="746">
        <v>1832</v>
      </c>
      <c r="E26" s="746">
        <v>1928</v>
      </c>
      <c r="F26" s="746">
        <v>3154595</v>
      </c>
      <c r="G26" s="746">
        <v>39400</v>
      </c>
      <c r="H26" s="746">
        <v>103009</v>
      </c>
    </row>
    <row r="27" spans="1:8" s="393" customFormat="1" ht="14.25" customHeight="1">
      <c r="A27" s="745" t="s">
        <v>809</v>
      </c>
      <c r="B27" s="746">
        <v>204</v>
      </c>
      <c r="C27" s="746">
        <v>2196941</v>
      </c>
      <c r="D27" s="746">
        <v>1929</v>
      </c>
      <c r="E27" s="746">
        <v>1615</v>
      </c>
      <c r="F27" s="746">
        <v>2192408</v>
      </c>
      <c r="G27" s="746">
        <v>192222</v>
      </c>
      <c r="H27" s="746">
        <v>11900</v>
      </c>
    </row>
    <row r="28" spans="1:8" s="393" customFormat="1" ht="14.25" customHeight="1">
      <c r="A28" s="745" t="s">
        <v>617</v>
      </c>
      <c r="B28" s="746">
        <v>224</v>
      </c>
      <c r="C28" s="746">
        <v>2159690</v>
      </c>
      <c r="D28" s="746">
        <v>650</v>
      </c>
      <c r="E28" s="746">
        <v>1454</v>
      </c>
      <c r="F28" s="746">
        <v>2156307</v>
      </c>
      <c r="G28" s="746">
        <v>90592</v>
      </c>
      <c r="H28" s="746">
        <v>58</v>
      </c>
    </row>
    <row r="29" spans="1:8" s="393" customFormat="1" ht="14.25" customHeight="1">
      <c r="A29" s="745" t="s">
        <v>730</v>
      </c>
      <c r="B29" s="746">
        <v>57</v>
      </c>
      <c r="C29" s="746">
        <v>1965530</v>
      </c>
      <c r="D29" s="746">
        <v>1133</v>
      </c>
      <c r="E29" s="746">
        <v>1319</v>
      </c>
      <c r="F29" s="746">
        <v>1962478</v>
      </c>
      <c r="G29" s="746">
        <v>162030</v>
      </c>
      <c r="H29" s="746">
        <v>9819</v>
      </c>
    </row>
    <row r="30" spans="1:8" s="393" customFormat="1" ht="14.25" customHeight="1">
      <c r="A30" s="745" t="s">
        <v>616</v>
      </c>
      <c r="B30" s="746">
        <v>539</v>
      </c>
      <c r="C30" s="746">
        <v>1853503</v>
      </c>
      <c r="D30" s="746">
        <v>1050</v>
      </c>
      <c r="E30" s="746">
        <v>2168</v>
      </c>
      <c r="F30" s="746">
        <v>1848200</v>
      </c>
      <c r="G30" s="746">
        <v>27997</v>
      </c>
      <c r="H30" s="746">
        <v>183564</v>
      </c>
    </row>
    <row r="31" spans="1:8" s="393" customFormat="1" ht="14.25" customHeight="1">
      <c r="A31" s="745" t="s">
        <v>810</v>
      </c>
      <c r="B31" s="746">
        <v>536</v>
      </c>
      <c r="C31" s="746">
        <v>1839785</v>
      </c>
      <c r="D31" s="746">
        <v>616</v>
      </c>
      <c r="E31" s="746">
        <v>1180</v>
      </c>
      <c r="F31" s="746">
        <v>1829316</v>
      </c>
      <c r="G31" s="746">
        <v>2250</v>
      </c>
      <c r="H31" s="746">
        <v>24487</v>
      </c>
    </row>
    <row r="32" spans="1:8" s="393" customFormat="1" ht="14.25" customHeight="1">
      <c r="A32" s="745" t="s">
        <v>614</v>
      </c>
      <c r="B32" s="746">
        <v>65</v>
      </c>
      <c r="C32" s="746">
        <v>1791649</v>
      </c>
      <c r="D32" s="746">
        <v>1054</v>
      </c>
      <c r="E32" s="746">
        <v>1456</v>
      </c>
      <c r="F32" s="746">
        <v>1788006</v>
      </c>
      <c r="G32" s="746">
        <v>70380</v>
      </c>
      <c r="H32" s="746">
        <v>9609</v>
      </c>
    </row>
    <row r="33" spans="1:8" s="393" customFormat="1" ht="14.25" customHeight="1">
      <c r="A33" s="745" t="s">
        <v>811</v>
      </c>
      <c r="B33" s="746">
        <v>114</v>
      </c>
      <c r="C33" s="746">
        <v>1766985</v>
      </c>
      <c r="D33" s="746">
        <v>1230</v>
      </c>
      <c r="E33" s="746">
        <v>1175</v>
      </c>
      <c r="F33" s="746">
        <v>1761066</v>
      </c>
      <c r="G33" s="746">
        <v>178769</v>
      </c>
      <c r="H33" s="746">
        <v>283</v>
      </c>
    </row>
    <row r="34" spans="1:8" s="393" customFormat="1" ht="14.25" customHeight="1">
      <c r="A34" s="745" t="s">
        <v>615</v>
      </c>
      <c r="B34" s="746">
        <v>85</v>
      </c>
      <c r="C34" s="746">
        <v>1685283</v>
      </c>
      <c r="D34" s="746">
        <v>590</v>
      </c>
      <c r="E34" s="746">
        <v>1087</v>
      </c>
      <c r="F34" s="746">
        <v>1682759</v>
      </c>
      <c r="G34" s="746">
        <v>125799</v>
      </c>
      <c r="H34" s="746">
        <v>156</v>
      </c>
    </row>
    <row r="35" spans="1:8" s="393" customFormat="1" ht="14.25" customHeight="1">
      <c r="A35" s="745" t="s">
        <v>205</v>
      </c>
      <c r="B35" s="746">
        <v>114</v>
      </c>
      <c r="C35" s="746">
        <v>1649487</v>
      </c>
      <c r="D35" s="746">
        <v>877</v>
      </c>
      <c r="E35" s="746">
        <v>2081</v>
      </c>
      <c r="F35" s="746">
        <v>1645342</v>
      </c>
      <c r="G35" s="746">
        <v>103059</v>
      </c>
      <c r="H35" s="746">
        <v>7107</v>
      </c>
    </row>
    <row r="36" spans="1:8" s="393" customFormat="1" ht="14.25" customHeight="1">
      <c r="A36" s="745" t="s">
        <v>812</v>
      </c>
      <c r="B36" s="746">
        <v>117</v>
      </c>
      <c r="C36" s="746">
        <v>1484039</v>
      </c>
      <c r="D36" s="746">
        <v>454</v>
      </c>
      <c r="E36" s="746">
        <v>1492</v>
      </c>
      <c r="F36" s="746">
        <v>1479643</v>
      </c>
      <c r="G36" s="746">
        <v>5170</v>
      </c>
      <c r="H36" s="746">
        <v>0</v>
      </c>
    </row>
    <row r="37" spans="1:8" s="393" customFormat="1" ht="14.25" customHeight="1">
      <c r="A37" s="745" t="s">
        <v>207</v>
      </c>
      <c r="B37" s="746">
        <v>255</v>
      </c>
      <c r="C37" s="746">
        <v>1470897</v>
      </c>
      <c r="D37" s="746">
        <v>1673</v>
      </c>
      <c r="E37" s="746">
        <v>1618</v>
      </c>
      <c r="F37" s="746">
        <v>1467226</v>
      </c>
      <c r="G37" s="746">
        <v>38131</v>
      </c>
      <c r="H37" s="746">
        <v>79</v>
      </c>
    </row>
    <row r="38" spans="1:8" s="393" customFormat="1" ht="14.25" customHeight="1">
      <c r="A38" s="745" t="s">
        <v>623</v>
      </c>
      <c r="B38" s="746">
        <v>130</v>
      </c>
      <c r="C38" s="746">
        <v>1354886</v>
      </c>
      <c r="D38" s="746">
        <v>700</v>
      </c>
      <c r="E38" s="746">
        <v>1170</v>
      </c>
      <c r="F38" s="746">
        <v>1349653</v>
      </c>
      <c r="G38" s="746">
        <v>329549</v>
      </c>
      <c r="H38" s="746">
        <v>0</v>
      </c>
    </row>
    <row r="39" spans="1:8" s="393" customFormat="1" ht="14.25" customHeight="1">
      <c r="A39" s="745" t="s">
        <v>603</v>
      </c>
      <c r="B39" s="746">
        <v>131</v>
      </c>
      <c r="C39" s="746">
        <v>1267174</v>
      </c>
      <c r="D39" s="746">
        <v>1485</v>
      </c>
      <c r="E39" s="746">
        <v>1216</v>
      </c>
      <c r="F39" s="746">
        <v>1262859</v>
      </c>
      <c r="G39" s="746">
        <v>116924</v>
      </c>
      <c r="H39" s="746">
        <v>4660</v>
      </c>
    </row>
    <row r="40" spans="1:8" s="393" customFormat="1" ht="14.25" customHeight="1">
      <c r="A40" s="745" t="s">
        <v>208</v>
      </c>
      <c r="B40" s="746">
        <v>223</v>
      </c>
      <c r="C40" s="746">
        <v>1254306</v>
      </c>
      <c r="D40" s="746">
        <v>1028</v>
      </c>
      <c r="E40" s="746">
        <v>660</v>
      </c>
      <c r="F40" s="746">
        <v>1246186</v>
      </c>
      <c r="G40" s="746">
        <v>21082</v>
      </c>
      <c r="H40" s="746">
        <v>5235</v>
      </c>
    </row>
    <row r="41" spans="1:8" s="393" customFormat="1" ht="14.25" customHeight="1">
      <c r="A41" s="745" t="s">
        <v>619</v>
      </c>
      <c r="B41" s="746">
        <v>147</v>
      </c>
      <c r="C41" s="746">
        <v>1207428</v>
      </c>
      <c r="D41" s="746">
        <v>825</v>
      </c>
      <c r="E41" s="746">
        <v>1245</v>
      </c>
      <c r="F41" s="746">
        <v>1203845</v>
      </c>
      <c r="G41" s="746">
        <v>301025</v>
      </c>
      <c r="H41" s="746">
        <v>37529</v>
      </c>
    </row>
    <row r="42" spans="1:8" s="393" customFormat="1" ht="14.25" customHeight="1">
      <c r="A42" s="745" t="s">
        <v>725</v>
      </c>
      <c r="B42" s="746">
        <v>139</v>
      </c>
      <c r="C42" s="746">
        <v>1197281</v>
      </c>
      <c r="D42" s="746">
        <v>810</v>
      </c>
      <c r="E42" s="746">
        <v>1171</v>
      </c>
      <c r="F42" s="746">
        <v>1194607</v>
      </c>
      <c r="G42" s="746">
        <v>123259</v>
      </c>
      <c r="H42" s="746">
        <v>8549</v>
      </c>
    </row>
    <row r="43" spans="1:8" s="393" customFormat="1" ht="14.25" customHeight="1">
      <c r="A43" s="745" t="s">
        <v>1419</v>
      </c>
      <c r="B43" s="746">
        <v>0</v>
      </c>
      <c r="C43" s="746">
        <v>1189429</v>
      </c>
      <c r="D43" s="746">
        <v>47</v>
      </c>
      <c r="E43" s="746">
        <v>1040</v>
      </c>
      <c r="F43" s="746">
        <v>1188200</v>
      </c>
      <c r="G43" s="746">
        <v>0</v>
      </c>
      <c r="H43" s="746">
        <v>0</v>
      </c>
    </row>
    <row r="44" spans="1:8" s="393" customFormat="1" ht="14.25" customHeight="1">
      <c r="A44" s="745" t="s">
        <v>618</v>
      </c>
      <c r="B44" s="746">
        <v>77</v>
      </c>
      <c r="C44" s="746">
        <v>1161702</v>
      </c>
      <c r="D44" s="746">
        <v>1311</v>
      </c>
      <c r="E44" s="746">
        <v>1393</v>
      </c>
      <c r="F44" s="746">
        <v>1158306</v>
      </c>
      <c r="G44" s="746">
        <v>100467</v>
      </c>
      <c r="H44" s="746">
        <v>7703</v>
      </c>
    </row>
    <row r="45" spans="1:8" s="393" customFormat="1" ht="14.25" customHeight="1">
      <c r="A45" s="745" t="s">
        <v>602</v>
      </c>
      <c r="B45" s="746">
        <v>282</v>
      </c>
      <c r="C45" s="746">
        <v>1106381</v>
      </c>
      <c r="D45" s="746">
        <v>833</v>
      </c>
      <c r="E45" s="746">
        <v>5329</v>
      </c>
      <c r="F45" s="746">
        <v>1099430</v>
      </c>
      <c r="G45" s="746">
        <v>42981</v>
      </c>
      <c r="H45" s="746">
        <v>4494</v>
      </c>
    </row>
    <row r="46" spans="1:8" s="393" customFormat="1" ht="14.25" customHeight="1">
      <c r="A46" s="745" t="s">
        <v>574</v>
      </c>
      <c r="B46" s="746">
        <v>451</v>
      </c>
      <c r="C46" s="746">
        <v>1080008</v>
      </c>
      <c r="D46" s="746">
        <v>2435</v>
      </c>
      <c r="E46" s="746">
        <v>686</v>
      </c>
      <c r="F46" s="746">
        <v>1076204</v>
      </c>
      <c r="G46" s="746">
        <v>11949</v>
      </c>
      <c r="H46" s="746">
        <v>31559</v>
      </c>
    </row>
    <row r="47" spans="1:8" s="393" customFormat="1" ht="14.25" customHeight="1">
      <c r="A47" s="745" t="s">
        <v>599</v>
      </c>
      <c r="B47" s="746">
        <v>28</v>
      </c>
      <c r="C47" s="746">
        <v>1054357</v>
      </c>
      <c r="D47" s="746">
        <v>402</v>
      </c>
      <c r="E47" s="746">
        <v>1200</v>
      </c>
      <c r="F47" s="746">
        <v>1052280</v>
      </c>
      <c r="G47" s="746">
        <v>248331</v>
      </c>
      <c r="H47" s="746">
        <v>408853</v>
      </c>
    </row>
    <row r="48" spans="1:8" s="393" customFormat="1" ht="14.25" customHeight="1">
      <c r="A48" s="745" t="s">
        <v>621</v>
      </c>
      <c r="B48" s="746">
        <v>171</v>
      </c>
      <c r="C48" s="746">
        <v>1011281</v>
      </c>
      <c r="D48" s="746">
        <v>1042</v>
      </c>
      <c r="E48" s="746">
        <v>1000</v>
      </c>
      <c r="F48" s="746">
        <v>1004654</v>
      </c>
      <c r="G48" s="746">
        <v>68782</v>
      </c>
      <c r="H48" s="746">
        <v>1148</v>
      </c>
    </row>
    <row r="49" spans="1:8" s="393" customFormat="1" ht="14.25" customHeight="1">
      <c r="A49" s="745" t="s">
        <v>815</v>
      </c>
      <c r="B49" s="746">
        <v>273</v>
      </c>
      <c r="C49" s="746">
        <v>1008471</v>
      </c>
      <c r="D49" s="746">
        <v>683</v>
      </c>
      <c r="E49" s="746">
        <v>1253</v>
      </c>
      <c r="F49" s="746">
        <v>1003611</v>
      </c>
      <c r="G49" s="746">
        <v>5058</v>
      </c>
      <c r="H49" s="746">
        <v>0</v>
      </c>
    </row>
    <row r="50" spans="1:8" s="393" customFormat="1" ht="14.25" customHeight="1">
      <c r="A50" s="745" t="s">
        <v>206</v>
      </c>
      <c r="B50" s="746">
        <v>207</v>
      </c>
      <c r="C50" s="746">
        <v>966492</v>
      </c>
      <c r="D50" s="746">
        <v>955</v>
      </c>
      <c r="E50" s="746">
        <v>750</v>
      </c>
      <c r="F50" s="746">
        <v>918351</v>
      </c>
      <c r="G50" s="746">
        <v>82876</v>
      </c>
      <c r="H50" s="746">
        <v>246</v>
      </c>
    </row>
    <row r="51" spans="1:8" s="393" customFormat="1" ht="14.25" customHeight="1">
      <c r="A51" s="745" t="s">
        <v>813</v>
      </c>
      <c r="B51" s="746">
        <v>58</v>
      </c>
      <c r="C51" s="746">
        <v>793316</v>
      </c>
      <c r="D51" s="746">
        <v>232</v>
      </c>
      <c r="E51" s="746">
        <v>507</v>
      </c>
      <c r="F51" s="746">
        <v>792251</v>
      </c>
      <c r="G51" s="746">
        <v>26705</v>
      </c>
      <c r="H51" s="746">
        <v>2325</v>
      </c>
    </row>
    <row r="52" spans="1:8" s="393" customFormat="1" ht="14.25" customHeight="1">
      <c r="A52" s="745" t="s">
        <v>728</v>
      </c>
      <c r="B52" s="746">
        <v>86</v>
      </c>
      <c r="C52" s="746">
        <v>791210</v>
      </c>
      <c r="D52" s="746">
        <v>915</v>
      </c>
      <c r="E52" s="746">
        <v>546</v>
      </c>
      <c r="F52" s="746">
        <v>789293</v>
      </c>
      <c r="G52" s="746">
        <v>6667</v>
      </c>
      <c r="H52" s="746">
        <v>101</v>
      </c>
    </row>
    <row r="53" spans="1:8" s="393" customFormat="1" ht="14.25" customHeight="1">
      <c r="A53" s="745" t="s">
        <v>600</v>
      </c>
      <c r="B53" s="746">
        <v>137</v>
      </c>
      <c r="C53" s="746">
        <v>789295</v>
      </c>
      <c r="D53" s="746">
        <v>2317</v>
      </c>
      <c r="E53" s="746">
        <v>1614</v>
      </c>
      <c r="F53" s="746">
        <v>784556</v>
      </c>
      <c r="G53" s="746">
        <v>40349</v>
      </c>
      <c r="H53" s="746">
        <v>851</v>
      </c>
    </row>
    <row r="54" spans="1:8" s="393" customFormat="1" ht="14.25" customHeight="1">
      <c r="A54" s="745" t="s">
        <v>620</v>
      </c>
      <c r="B54" s="746">
        <v>92</v>
      </c>
      <c r="C54" s="746">
        <v>784614</v>
      </c>
      <c r="D54" s="746">
        <v>660</v>
      </c>
      <c r="E54" s="746">
        <v>2354</v>
      </c>
      <c r="F54" s="746">
        <v>779572</v>
      </c>
      <c r="G54" s="746">
        <v>3186</v>
      </c>
      <c r="H54" s="746">
        <v>17664</v>
      </c>
    </row>
    <row r="55" spans="1:8" s="393" customFormat="1" ht="13.5" customHeight="1">
      <c r="A55" s="745" t="s">
        <v>622</v>
      </c>
      <c r="B55" s="746">
        <v>345</v>
      </c>
      <c r="C55" s="746">
        <v>695553</v>
      </c>
      <c r="D55" s="746">
        <v>1995</v>
      </c>
      <c r="E55" s="746">
        <v>1568</v>
      </c>
      <c r="F55" s="746">
        <v>690386</v>
      </c>
      <c r="G55" s="746">
        <v>67731</v>
      </c>
      <c r="H55" s="746">
        <v>6870</v>
      </c>
    </row>
    <row r="56" spans="1:8" s="393" customFormat="1" ht="14.25" customHeight="1">
      <c r="A56" s="745" t="s">
        <v>739</v>
      </c>
      <c r="B56" s="746">
        <v>53</v>
      </c>
      <c r="C56" s="746">
        <v>662203</v>
      </c>
      <c r="D56" s="746">
        <v>443</v>
      </c>
      <c r="E56" s="746">
        <v>454</v>
      </c>
      <c r="F56" s="746">
        <v>661097</v>
      </c>
      <c r="G56" s="746">
        <v>19566</v>
      </c>
      <c r="H56" s="746">
        <v>4316</v>
      </c>
    </row>
    <row r="57" spans="1:8" s="393" customFormat="1" ht="14.25" customHeight="1">
      <c r="A57" s="745" t="s">
        <v>209</v>
      </c>
      <c r="B57" s="746">
        <v>36</v>
      </c>
      <c r="C57" s="746">
        <v>603784</v>
      </c>
      <c r="D57" s="746">
        <v>9</v>
      </c>
      <c r="E57" s="746">
        <v>354</v>
      </c>
      <c r="F57" s="746">
        <v>603322</v>
      </c>
      <c r="G57" s="746">
        <v>178</v>
      </c>
      <c r="H57" s="746">
        <v>0</v>
      </c>
    </row>
    <row r="58" spans="1:8" s="393" customFormat="1" ht="14.25" customHeight="1">
      <c r="A58" s="745" t="s">
        <v>818</v>
      </c>
      <c r="B58" s="746">
        <v>94</v>
      </c>
      <c r="C58" s="746">
        <v>569605</v>
      </c>
      <c r="D58" s="746">
        <v>387</v>
      </c>
      <c r="E58" s="746">
        <v>422</v>
      </c>
      <c r="F58" s="746">
        <v>528161</v>
      </c>
      <c r="G58" s="746">
        <v>75</v>
      </c>
      <c r="H58" s="746">
        <v>0</v>
      </c>
    </row>
    <row r="59" spans="1:8" s="393" customFormat="1" ht="14.25" customHeight="1">
      <c r="A59" s="745" t="s">
        <v>626</v>
      </c>
      <c r="B59" s="746">
        <v>30</v>
      </c>
      <c r="C59" s="746">
        <v>556263</v>
      </c>
      <c r="D59" s="746">
        <v>968</v>
      </c>
      <c r="E59" s="746">
        <v>615</v>
      </c>
      <c r="F59" s="746">
        <v>554229</v>
      </c>
      <c r="G59" s="746">
        <v>50819</v>
      </c>
      <c r="H59" s="746">
        <v>3593</v>
      </c>
    </row>
    <row r="60" spans="1:8" s="393" customFormat="1" ht="14.25" customHeight="1">
      <c r="A60" s="745" t="s">
        <v>814</v>
      </c>
      <c r="B60" s="746">
        <v>87</v>
      </c>
      <c r="C60" s="746">
        <v>506048</v>
      </c>
      <c r="D60" s="746">
        <v>874</v>
      </c>
      <c r="E60" s="746">
        <v>537</v>
      </c>
      <c r="F60" s="746">
        <v>502751</v>
      </c>
      <c r="G60" s="746">
        <v>23846</v>
      </c>
      <c r="H60" s="746">
        <v>3362</v>
      </c>
    </row>
    <row r="61" spans="1:8" s="393" customFormat="1" ht="14.25" customHeight="1">
      <c r="A61" s="745" t="s">
        <v>607</v>
      </c>
      <c r="B61" s="746">
        <v>112</v>
      </c>
      <c r="C61" s="746">
        <v>484838</v>
      </c>
      <c r="D61" s="746">
        <v>861</v>
      </c>
      <c r="E61" s="746">
        <v>851</v>
      </c>
      <c r="F61" s="746">
        <v>481984</v>
      </c>
      <c r="G61" s="746">
        <v>25492</v>
      </c>
      <c r="H61" s="746">
        <v>150</v>
      </c>
    </row>
    <row r="62" spans="1:8" s="393" customFormat="1" ht="14.25" customHeight="1">
      <c r="A62" s="745" t="s">
        <v>210</v>
      </c>
      <c r="B62" s="746">
        <v>142</v>
      </c>
      <c r="C62" s="746">
        <v>471875</v>
      </c>
      <c r="D62" s="746">
        <v>448</v>
      </c>
      <c r="E62" s="746">
        <v>479</v>
      </c>
      <c r="F62" s="746">
        <v>470680</v>
      </c>
      <c r="G62" s="746">
        <v>12851</v>
      </c>
      <c r="H62" s="746">
        <v>610</v>
      </c>
    </row>
    <row r="63" spans="1:8" s="393" customFormat="1" ht="14.25" customHeight="1">
      <c r="A63" s="745" t="s">
        <v>816</v>
      </c>
      <c r="B63" s="746">
        <v>28</v>
      </c>
      <c r="C63" s="746">
        <v>471384</v>
      </c>
      <c r="D63" s="746">
        <v>86</v>
      </c>
      <c r="E63" s="746">
        <v>331</v>
      </c>
      <c r="F63" s="746">
        <v>470253</v>
      </c>
      <c r="G63" s="746">
        <v>1221</v>
      </c>
      <c r="H63" s="746">
        <v>0</v>
      </c>
    </row>
    <row r="64" spans="1:8" s="393" customFormat="1" ht="14.25" customHeight="1">
      <c r="A64" s="745" t="s">
        <v>817</v>
      </c>
      <c r="B64" s="746">
        <v>242</v>
      </c>
      <c r="C64" s="746">
        <v>452329</v>
      </c>
      <c r="D64" s="746">
        <v>1183</v>
      </c>
      <c r="E64" s="746">
        <v>600</v>
      </c>
      <c r="F64" s="746">
        <v>423608</v>
      </c>
      <c r="G64" s="746">
        <v>25946</v>
      </c>
      <c r="H64" s="746">
        <v>2126</v>
      </c>
    </row>
    <row r="65" spans="1:8" s="393" customFormat="1" ht="14.25" customHeight="1">
      <c r="A65" s="745" t="s">
        <v>744</v>
      </c>
      <c r="B65" s="746">
        <v>83</v>
      </c>
      <c r="C65" s="746">
        <v>439150</v>
      </c>
      <c r="D65" s="746">
        <v>821</v>
      </c>
      <c r="E65" s="746">
        <v>537</v>
      </c>
      <c r="F65" s="746">
        <v>437431</v>
      </c>
      <c r="G65" s="746">
        <v>20759</v>
      </c>
      <c r="H65" s="746">
        <v>111</v>
      </c>
    </row>
    <row r="66" spans="1:8" s="393" customFormat="1" ht="14.25" customHeight="1">
      <c r="A66" s="745" t="s">
        <v>628</v>
      </c>
      <c r="B66" s="746">
        <v>65</v>
      </c>
      <c r="C66" s="746">
        <v>437730</v>
      </c>
      <c r="D66" s="746">
        <v>1240</v>
      </c>
      <c r="E66" s="746">
        <v>855</v>
      </c>
      <c r="F66" s="746">
        <v>435570</v>
      </c>
      <c r="G66" s="746">
        <v>27892</v>
      </c>
      <c r="H66" s="746">
        <v>0</v>
      </c>
    </row>
    <row r="67" spans="1:8" s="393" customFormat="1" ht="14.25" customHeight="1">
      <c r="A67" s="745" t="s">
        <v>211</v>
      </c>
      <c r="B67" s="746">
        <v>90</v>
      </c>
      <c r="C67" s="746">
        <v>401671</v>
      </c>
      <c r="D67" s="746">
        <v>1160</v>
      </c>
      <c r="E67" s="746">
        <v>709</v>
      </c>
      <c r="F67" s="746">
        <v>399144</v>
      </c>
      <c r="G67" s="746">
        <v>23633</v>
      </c>
      <c r="H67" s="746">
        <v>75</v>
      </c>
    </row>
    <row r="68" spans="1:8" s="393" customFormat="1" ht="14.25" customHeight="1">
      <c r="A68" s="745" t="s">
        <v>627</v>
      </c>
      <c r="B68" s="746">
        <v>17</v>
      </c>
      <c r="C68" s="746">
        <v>401239</v>
      </c>
      <c r="D68" s="746">
        <v>620</v>
      </c>
      <c r="E68" s="746">
        <v>96</v>
      </c>
      <c r="F68" s="746">
        <v>399149</v>
      </c>
      <c r="G68" s="746">
        <v>40293</v>
      </c>
      <c r="H68" s="746">
        <v>59329</v>
      </c>
    </row>
    <row r="69" spans="1:8" s="393" customFormat="1" ht="14.25" customHeight="1">
      <c r="A69" s="745" t="s">
        <v>624</v>
      </c>
      <c r="B69" s="746">
        <v>33</v>
      </c>
      <c r="C69" s="746">
        <v>365070</v>
      </c>
      <c r="D69" s="746">
        <v>917</v>
      </c>
      <c r="E69" s="746">
        <v>371</v>
      </c>
      <c r="F69" s="746">
        <v>363166</v>
      </c>
      <c r="G69" s="746">
        <v>27924</v>
      </c>
      <c r="H69" s="746">
        <v>119396</v>
      </c>
    </row>
    <row r="70" spans="1:8" s="393" customFormat="1" ht="14.25" customHeight="1">
      <c r="A70" s="745" t="s">
        <v>635</v>
      </c>
      <c r="B70" s="746">
        <v>297</v>
      </c>
      <c r="C70" s="746">
        <v>345542</v>
      </c>
      <c r="D70" s="746">
        <v>215</v>
      </c>
      <c r="E70" s="746">
        <v>771</v>
      </c>
      <c r="F70" s="746">
        <v>341307</v>
      </c>
      <c r="G70" s="746">
        <v>480218</v>
      </c>
      <c r="H70" s="746">
        <v>531</v>
      </c>
    </row>
    <row r="71" spans="1:8" s="393" customFormat="1" ht="14.25" customHeight="1">
      <c r="A71" s="745" t="s">
        <v>212</v>
      </c>
      <c r="B71" s="746">
        <v>216</v>
      </c>
      <c r="C71" s="746">
        <v>342311</v>
      </c>
      <c r="D71" s="746">
        <v>1017</v>
      </c>
      <c r="E71" s="746">
        <v>492</v>
      </c>
      <c r="F71" s="746">
        <v>340346</v>
      </c>
      <c r="G71" s="746">
        <v>6604</v>
      </c>
      <c r="H71" s="746">
        <v>0</v>
      </c>
    </row>
    <row r="72" spans="1:8" s="393" customFormat="1" ht="14.25" customHeight="1">
      <c r="A72" s="745" t="s">
        <v>630</v>
      </c>
      <c r="B72" s="746">
        <v>3</v>
      </c>
      <c r="C72" s="746">
        <v>332599</v>
      </c>
      <c r="D72" s="746">
        <v>0</v>
      </c>
      <c r="E72" s="746">
        <v>180</v>
      </c>
      <c r="F72" s="746">
        <v>332351</v>
      </c>
      <c r="G72" s="746">
        <v>311</v>
      </c>
      <c r="H72" s="746">
        <v>2159</v>
      </c>
    </row>
    <row r="73" spans="1:8" s="393" customFormat="1" ht="14.25" customHeight="1">
      <c r="A73" s="745" t="s">
        <v>643</v>
      </c>
      <c r="B73" s="746">
        <v>213</v>
      </c>
      <c r="C73" s="746">
        <v>323997</v>
      </c>
      <c r="D73" s="746">
        <v>197</v>
      </c>
      <c r="E73" s="746">
        <v>488</v>
      </c>
      <c r="F73" s="746">
        <v>322508</v>
      </c>
      <c r="G73" s="746">
        <v>13900</v>
      </c>
      <c r="H73" s="746">
        <v>147</v>
      </c>
    </row>
    <row r="74" spans="1:8" s="393" customFormat="1" ht="14.25" customHeight="1">
      <c r="A74" s="745" t="s">
        <v>634</v>
      </c>
      <c r="B74" s="746">
        <v>107</v>
      </c>
      <c r="C74" s="746">
        <v>319377</v>
      </c>
      <c r="D74" s="746">
        <v>484</v>
      </c>
      <c r="E74" s="746">
        <v>456</v>
      </c>
      <c r="F74" s="746">
        <v>317789</v>
      </c>
      <c r="G74" s="746">
        <v>56121</v>
      </c>
      <c r="H74" s="746">
        <v>252</v>
      </c>
    </row>
    <row r="75" spans="1:8" s="393" customFormat="1" ht="14.25" customHeight="1">
      <c r="A75" s="745" t="s">
        <v>631</v>
      </c>
      <c r="B75" s="746">
        <v>90</v>
      </c>
      <c r="C75" s="746">
        <v>318353</v>
      </c>
      <c r="D75" s="746">
        <v>363</v>
      </c>
      <c r="E75" s="746">
        <v>483</v>
      </c>
      <c r="F75" s="746">
        <v>317460</v>
      </c>
      <c r="G75" s="746">
        <v>221</v>
      </c>
      <c r="H75" s="746">
        <v>0</v>
      </c>
    </row>
    <row r="76" spans="1:8" s="393" customFormat="1" ht="14.25" customHeight="1">
      <c r="A76" s="745" t="s">
        <v>629</v>
      </c>
      <c r="B76" s="746">
        <v>107</v>
      </c>
      <c r="C76" s="746">
        <v>309072</v>
      </c>
      <c r="D76" s="746">
        <v>167</v>
      </c>
      <c r="E76" s="746">
        <v>929</v>
      </c>
      <c r="F76" s="746">
        <v>306923</v>
      </c>
      <c r="G76" s="746">
        <v>67205</v>
      </c>
      <c r="H76" s="746">
        <v>322</v>
      </c>
    </row>
    <row r="77" spans="1:8" s="393" customFormat="1" ht="14.25" customHeight="1">
      <c r="A77" s="745" t="s">
        <v>727</v>
      </c>
      <c r="B77" s="746">
        <v>29</v>
      </c>
      <c r="C77" s="746">
        <v>302714</v>
      </c>
      <c r="D77" s="746">
        <v>170</v>
      </c>
      <c r="E77" s="746">
        <v>180</v>
      </c>
      <c r="F77" s="746">
        <v>302220</v>
      </c>
      <c r="G77" s="746">
        <v>466</v>
      </c>
      <c r="H77" s="746">
        <v>0</v>
      </c>
    </row>
    <row r="78" spans="1:8" s="393" customFormat="1" ht="14.25" customHeight="1">
      <c r="A78" s="745" t="s">
        <v>625</v>
      </c>
      <c r="B78" s="746">
        <v>34</v>
      </c>
      <c r="C78" s="746">
        <v>301785</v>
      </c>
      <c r="D78" s="746">
        <v>700</v>
      </c>
      <c r="E78" s="746">
        <v>207</v>
      </c>
      <c r="F78" s="746">
        <v>278186</v>
      </c>
      <c r="G78" s="746">
        <v>19992</v>
      </c>
      <c r="H78" s="746">
        <v>724</v>
      </c>
    </row>
    <row r="79" spans="1:8" s="393" customFormat="1" ht="14.25" customHeight="1">
      <c r="A79" s="745" t="s">
        <v>637</v>
      </c>
      <c r="B79" s="746">
        <v>160</v>
      </c>
      <c r="C79" s="746">
        <v>268480</v>
      </c>
      <c r="D79" s="746">
        <v>501</v>
      </c>
      <c r="E79" s="746">
        <v>240</v>
      </c>
      <c r="F79" s="746">
        <v>267274</v>
      </c>
      <c r="G79" s="746">
        <v>10924</v>
      </c>
      <c r="H79" s="746">
        <v>0</v>
      </c>
    </row>
    <row r="80" spans="1:8" s="393" customFormat="1" ht="14.25" customHeight="1">
      <c r="A80" s="745" t="s">
        <v>213</v>
      </c>
      <c r="B80" s="746">
        <v>194</v>
      </c>
      <c r="C80" s="746">
        <v>268430</v>
      </c>
      <c r="D80" s="746">
        <v>236</v>
      </c>
      <c r="E80" s="746">
        <v>371</v>
      </c>
      <c r="F80" s="746">
        <v>266967</v>
      </c>
      <c r="G80" s="746">
        <v>3909</v>
      </c>
      <c r="H80" s="746">
        <v>191</v>
      </c>
    </row>
    <row r="81" spans="1:8" s="393" customFormat="1" ht="14.25" customHeight="1">
      <c r="A81" s="745" t="s">
        <v>632</v>
      </c>
      <c r="B81" s="746">
        <v>118</v>
      </c>
      <c r="C81" s="746">
        <v>257976</v>
      </c>
      <c r="D81" s="746">
        <v>323</v>
      </c>
      <c r="E81" s="746">
        <v>354</v>
      </c>
      <c r="F81" s="746">
        <v>256213</v>
      </c>
      <c r="G81" s="746">
        <v>19678</v>
      </c>
      <c r="H81" s="746">
        <v>0</v>
      </c>
    </row>
    <row r="82" spans="1:8" s="393" customFormat="1" ht="14.25" customHeight="1">
      <c r="A82" s="745" t="s">
        <v>733</v>
      </c>
      <c r="B82" s="746">
        <v>104</v>
      </c>
      <c r="C82" s="746">
        <v>240280</v>
      </c>
      <c r="D82" s="746">
        <v>637</v>
      </c>
      <c r="E82" s="746">
        <v>281</v>
      </c>
      <c r="F82" s="746">
        <v>239148</v>
      </c>
      <c r="G82" s="746">
        <v>5100</v>
      </c>
      <c r="H82" s="746">
        <v>0</v>
      </c>
    </row>
    <row r="83" spans="1:8" s="393" customFormat="1" ht="14.25" customHeight="1">
      <c r="A83" s="745" t="s">
        <v>636</v>
      </c>
      <c r="B83" s="746">
        <v>55</v>
      </c>
      <c r="C83" s="746">
        <v>236355</v>
      </c>
      <c r="D83" s="746">
        <v>204</v>
      </c>
      <c r="E83" s="746">
        <v>225</v>
      </c>
      <c r="F83" s="746">
        <v>235569</v>
      </c>
      <c r="G83" s="746">
        <v>20865</v>
      </c>
      <c r="H83" s="746">
        <v>0</v>
      </c>
    </row>
    <row r="84" spans="1:8" s="393" customFormat="1" ht="14.25" customHeight="1">
      <c r="A84" s="745" t="s">
        <v>633</v>
      </c>
      <c r="B84" s="746">
        <v>104</v>
      </c>
      <c r="C84" s="746">
        <v>235580</v>
      </c>
      <c r="D84" s="746">
        <v>340</v>
      </c>
      <c r="E84" s="746">
        <v>544</v>
      </c>
      <c r="F84" s="746">
        <v>216511</v>
      </c>
      <c r="G84" s="746">
        <v>2067</v>
      </c>
      <c r="H84" s="746">
        <v>0</v>
      </c>
    </row>
    <row r="85" spans="1:8" s="393" customFormat="1">
      <c r="A85" s="745" t="s">
        <v>878</v>
      </c>
      <c r="B85" s="746">
        <v>59</v>
      </c>
      <c r="C85" s="746">
        <v>232739</v>
      </c>
      <c r="D85" s="746">
        <v>422</v>
      </c>
      <c r="E85" s="746">
        <v>171</v>
      </c>
      <c r="F85" s="746">
        <v>231889</v>
      </c>
      <c r="G85" s="746">
        <v>3900</v>
      </c>
      <c r="H85" s="746">
        <v>0</v>
      </c>
    </row>
    <row r="86" spans="1:8" s="393" customFormat="1" ht="14.25" customHeight="1">
      <c r="A86" s="745" t="s">
        <v>214</v>
      </c>
      <c r="B86" s="746">
        <v>63</v>
      </c>
      <c r="C86" s="746">
        <v>230058</v>
      </c>
      <c r="D86" s="746">
        <v>202</v>
      </c>
      <c r="E86" s="746">
        <v>201</v>
      </c>
      <c r="F86" s="746">
        <v>229383</v>
      </c>
      <c r="G86" s="746">
        <v>12417</v>
      </c>
      <c r="H86" s="746">
        <v>311</v>
      </c>
    </row>
    <row r="87" spans="1:8" s="393" customFormat="1" ht="14.25" customHeight="1">
      <c r="A87" s="745" t="s">
        <v>644</v>
      </c>
      <c r="B87" s="746">
        <v>14</v>
      </c>
      <c r="C87" s="746">
        <v>216653</v>
      </c>
      <c r="D87" s="746">
        <v>57</v>
      </c>
      <c r="E87" s="746">
        <v>257</v>
      </c>
      <c r="F87" s="746">
        <v>216230</v>
      </c>
      <c r="G87" s="746">
        <v>14247</v>
      </c>
      <c r="H87" s="746">
        <v>10495</v>
      </c>
    </row>
    <row r="88" spans="1:8" s="393" customFormat="1" ht="14.25" customHeight="1">
      <c r="A88" s="745" t="s">
        <v>877</v>
      </c>
      <c r="B88" s="746">
        <v>26</v>
      </c>
      <c r="C88" s="746">
        <v>212396</v>
      </c>
      <c r="D88" s="746">
        <v>436</v>
      </c>
      <c r="E88" s="746">
        <v>127</v>
      </c>
      <c r="F88" s="746">
        <v>207912</v>
      </c>
      <c r="G88" s="746">
        <v>65290</v>
      </c>
      <c r="H88" s="746">
        <v>55674</v>
      </c>
    </row>
    <row r="89" spans="1:8" s="393" customFormat="1" ht="14.25" customHeight="1">
      <c r="A89" s="745" t="s">
        <v>823</v>
      </c>
      <c r="B89" s="746">
        <v>95</v>
      </c>
      <c r="C89" s="746">
        <v>189104</v>
      </c>
      <c r="D89" s="746">
        <v>237</v>
      </c>
      <c r="E89" s="746">
        <v>145</v>
      </c>
      <c r="F89" s="746">
        <v>188552</v>
      </c>
      <c r="G89" s="746">
        <v>1639</v>
      </c>
      <c r="H89" s="746">
        <v>47</v>
      </c>
    </row>
    <row r="90" spans="1:8" s="393" customFormat="1" ht="14.25" customHeight="1">
      <c r="A90" s="745" t="s">
        <v>820</v>
      </c>
      <c r="B90" s="746">
        <v>158</v>
      </c>
      <c r="C90" s="746">
        <v>181319</v>
      </c>
      <c r="D90" s="746">
        <v>699</v>
      </c>
      <c r="E90" s="746">
        <v>223</v>
      </c>
      <c r="F90" s="746">
        <v>158485</v>
      </c>
      <c r="G90" s="746">
        <v>1236</v>
      </c>
      <c r="H90" s="746">
        <v>0</v>
      </c>
    </row>
    <row r="91" spans="1:8" s="393" customFormat="1" ht="14.25" customHeight="1">
      <c r="A91" s="745" t="s">
        <v>819</v>
      </c>
      <c r="B91" s="746">
        <v>107</v>
      </c>
      <c r="C91" s="746">
        <v>181081</v>
      </c>
      <c r="D91" s="746">
        <v>908</v>
      </c>
      <c r="E91" s="746">
        <v>428</v>
      </c>
      <c r="F91" s="746">
        <v>179241</v>
      </c>
      <c r="G91" s="746">
        <v>8307</v>
      </c>
      <c r="H91" s="746">
        <v>85</v>
      </c>
    </row>
    <row r="92" spans="1:8" s="393" customFormat="1" ht="14.25" customHeight="1">
      <c r="A92" s="745" t="s">
        <v>605</v>
      </c>
      <c r="B92" s="746">
        <v>80</v>
      </c>
      <c r="C92" s="746">
        <v>174522</v>
      </c>
      <c r="D92" s="746">
        <v>458</v>
      </c>
      <c r="E92" s="746">
        <v>703</v>
      </c>
      <c r="F92" s="746">
        <v>173169</v>
      </c>
      <c r="G92" s="746">
        <v>1053</v>
      </c>
      <c r="H92" s="746">
        <v>0</v>
      </c>
    </row>
    <row r="93" spans="1:8" s="393" customFormat="1" ht="14.25" customHeight="1">
      <c r="A93" s="745" t="s">
        <v>687</v>
      </c>
      <c r="B93" s="746">
        <v>28</v>
      </c>
      <c r="C93" s="746">
        <v>173193</v>
      </c>
      <c r="D93" s="746">
        <v>1112</v>
      </c>
      <c r="E93" s="746">
        <v>252</v>
      </c>
      <c r="F93" s="746">
        <v>171543</v>
      </c>
      <c r="G93" s="746">
        <v>13917</v>
      </c>
      <c r="H93" s="746">
        <v>0</v>
      </c>
    </row>
    <row r="94" spans="1:8" s="393" customFormat="1" ht="14.25" customHeight="1">
      <c r="A94" s="745" t="s">
        <v>876</v>
      </c>
      <c r="B94" s="746">
        <v>10</v>
      </c>
      <c r="C94" s="746">
        <v>171402</v>
      </c>
      <c r="D94" s="746">
        <v>64</v>
      </c>
      <c r="E94" s="746">
        <v>582</v>
      </c>
      <c r="F94" s="746">
        <v>170687</v>
      </c>
      <c r="G94" s="746">
        <v>92</v>
      </c>
      <c r="H94" s="746">
        <v>0</v>
      </c>
    </row>
    <row r="95" spans="1:8" s="393" customFormat="1" ht="14.25" customHeight="1">
      <c r="A95" s="745" t="s">
        <v>879</v>
      </c>
      <c r="B95" s="746">
        <v>73</v>
      </c>
      <c r="C95" s="746">
        <v>171181</v>
      </c>
      <c r="D95" s="746">
        <v>119</v>
      </c>
      <c r="E95" s="746">
        <v>99</v>
      </c>
      <c r="F95" s="746">
        <v>170916</v>
      </c>
      <c r="G95" s="746">
        <v>136</v>
      </c>
      <c r="H95" s="746">
        <v>0</v>
      </c>
    </row>
    <row r="96" spans="1:8" s="393" customFormat="1" ht="14.25" customHeight="1">
      <c r="A96" s="745" t="s">
        <v>875</v>
      </c>
      <c r="B96" s="746">
        <v>75</v>
      </c>
      <c r="C96" s="746">
        <v>168106</v>
      </c>
      <c r="D96" s="746">
        <v>125</v>
      </c>
      <c r="E96" s="746">
        <v>134</v>
      </c>
      <c r="F96" s="746">
        <v>167365</v>
      </c>
      <c r="G96" s="746">
        <v>11955</v>
      </c>
      <c r="H96" s="746">
        <v>0</v>
      </c>
    </row>
    <row r="97" spans="1:8" s="393" customFormat="1" ht="14.25" customHeight="1">
      <c r="A97" s="745" t="s">
        <v>822</v>
      </c>
      <c r="B97" s="746">
        <v>38</v>
      </c>
      <c r="C97" s="746">
        <v>161296</v>
      </c>
      <c r="D97" s="746">
        <v>3985</v>
      </c>
      <c r="E97" s="746">
        <v>207</v>
      </c>
      <c r="F97" s="746">
        <v>156847</v>
      </c>
      <c r="G97" s="746">
        <v>815</v>
      </c>
      <c r="H97" s="746">
        <v>18</v>
      </c>
    </row>
    <row r="98" spans="1:8" s="393" customFormat="1" ht="14.25" customHeight="1">
      <c r="A98" s="745" t="s">
        <v>821</v>
      </c>
      <c r="B98" s="746">
        <v>53</v>
      </c>
      <c r="C98" s="746">
        <v>159734</v>
      </c>
      <c r="D98" s="746">
        <v>410</v>
      </c>
      <c r="E98" s="746">
        <v>208</v>
      </c>
      <c r="F98" s="746">
        <v>158948</v>
      </c>
      <c r="G98" s="746">
        <v>3175</v>
      </c>
      <c r="H98" s="746">
        <v>42</v>
      </c>
    </row>
    <row r="99" spans="1:8" s="393" customFormat="1" ht="14.25" customHeight="1">
      <c r="A99" s="745" t="s">
        <v>873</v>
      </c>
      <c r="B99" s="746">
        <v>200</v>
      </c>
      <c r="C99" s="746">
        <v>147631</v>
      </c>
      <c r="D99" s="746">
        <v>360</v>
      </c>
      <c r="E99" s="746">
        <v>131</v>
      </c>
      <c r="F99" s="746">
        <v>146741</v>
      </c>
      <c r="G99" s="746">
        <v>6598</v>
      </c>
      <c r="H99" s="746">
        <v>125</v>
      </c>
    </row>
    <row r="100" spans="1:8" s="393" customFormat="1" ht="14.25" customHeight="1">
      <c r="A100" s="745" t="s">
        <v>874</v>
      </c>
      <c r="B100" s="746">
        <v>35</v>
      </c>
      <c r="C100" s="746">
        <v>143664</v>
      </c>
      <c r="D100" s="746">
        <v>208</v>
      </c>
      <c r="E100" s="746">
        <v>82</v>
      </c>
      <c r="F100" s="746">
        <v>143253</v>
      </c>
      <c r="G100" s="746">
        <v>4402</v>
      </c>
      <c r="H100" s="746">
        <v>0</v>
      </c>
    </row>
    <row r="101" spans="1:8" s="393" customFormat="1" ht="14.25" customHeight="1">
      <c r="A101" s="745" t="s">
        <v>867</v>
      </c>
      <c r="B101" s="746">
        <v>65</v>
      </c>
      <c r="C101" s="746">
        <v>133862</v>
      </c>
      <c r="D101" s="746">
        <v>167</v>
      </c>
      <c r="E101" s="746">
        <v>183</v>
      </c>
      <c r="F101" s="746">
        <v>133426</v>
      </c>
      <c r="G101" s="746">
        <v>158</v>
      </c>
      <c r="H101" s="746">
        <v>35</v>
      </c>
    </row>
    <row r="102" spans="1:8" s="393" customFormat="1" ht="14.25" customHeight="1">
      <c r="A102" s="745" t="s">
        <v>742</v>
      </c>
      <c r="B102" s="746">
        <v>246</v>
      </c>
      <c r="C102" s="746">
        <v>133542</v>
      </c>
      <c r="D102" s="746">
        <v>367</v>
      </c>
      <c r="E102" s="746">
        <v>215</v>
      </c>
      <c r="F102" s="746">
        <v>132786</v>
      </c>
      <c r="G102" s="746">
        <v>1425</v>
      </c>
      <c r="H102" s="746">
        <v>9</v>
      </c>
    </row>
    <row r="103" spans="1:8" s="393" customFormat="1" ht="14.25" customHeight="1">
      <c r="A103" s="745" t="s">
        <v>864</v>
      </c>
      <c r="B103" s="746">
        <v>105</v>
      </c>
      <c r="C103" s="746">
        <v>127894</v>
      </c>
      <c r="D103" s="746">
        <v>378</v>
      </c>
      <c r="E103" s="746">
        <v>252</v>
      </c>
      <c r="F103" s="746">
        <v>126919</v>
      </c>
      <c r="G103" s="746">
        <v>1586</v>
      </c>
      <c r="H103" s="746">
        <v>4225</v>
      </c>
    </row>
    <row r="104" spans="1:8" s="393" customFormat="1" ht="14.25" customHeight="1">
      <c r="A104" s="745" t="s">
        <v>869</v>
      </c>
      <c r="B104" s="746">
        <v>36</v>
      </c>
      <c r="C104" s="746">
        <v>127671</v>
      </c>
      <c r="D104" s="746">
        <v>255</v>
      </c>
      <c r="E104" s="746">
        <v>520</v>
      </c>
      <c r="F104" s="746">
        <v>126795</v>
      </c>
      <c r="G104" s="746">
        <v>1183</v>
      </c>
      <c r="H104" s="746">
        <v>54</v>
      </c>
    </row>
    <row r="105" spans="1:8" s="393" customFormat="1" ht="14.25" customHeight="1">
      <c r="A105" s="745" t="s">
        <v>745</v>
      </c>
      <c r="B105" s="746">
        <v>24</v>
      </c>
      <c r="C105" s="746">
        <v>124246</v>
      </c>
      <c r="D105" s="746">
        <v>190</v>
      </c>
      <c r="E105" s="746">
        <v>151</v>
      </c>
      <c r="F105" s="746">
        <v>123789</v>
      </c>
      <c r="G105" s="746">
        <v>612</v>
      </c>
      <c r="H105" s="746">
        <v>0</v>
      </c>
    </row>
    <row r="106" spans="1:8" s="393" customFormat="1" ht="14.25" customHeight="1">
      <c r="A106" s="745" t="s">
        <v>870</v>
      </c>
      <c r="B106" s="746">
        <v>28</v>
      </c>
      <c r="C106" s="746">
        <v>123505</v>
      </c>
      <c r="D106" s="746">
        <v>77</v>
      </c>
      <c r="E106" s="746">
        <v>260</v>
      </c>
      <c r="F106" s="746">
        <v>123119</v>
      </c>
      <c r="G106" s="746">
        <v>1078</v>
      </c>
      <c r="H106" s="746">
        <v>0</v>
      </c>
    </row>
    <row r="107" spans="1:8" s="393" customFormat="1" ht="14.25" customHeight="1">
      <c r="A107" s="745" t="s">
        <v>741</v>
      </c>
      <c r="B107" s="746">
        <v>10</v>
      </c>
      <c r="C107" s="746">
        <v>123237</v>
      </c>
      <c r="D107" s="746">
        <v>63</v>
      </c>
      <c r="E107" s="746">
        <v>63</v>
      </c>
      <c r="F107" s="746">
        <v>122845</v>
      </c>
      <c r="G107" s="746">
        <v>235</v>
      </c>
      <c r="H107" s="746">
        <v>39</v>
      </c>
    </row>
    <row r="108" spans="1:8" s="393" customFormat="1" ht="14.25" customHeight="1">
      <c r="A108" s="745" t="s">
        <v>871</v>
      </c>
      <c r="B108" s="746">
        <v>59</v>
      </c>
      <c r="C108" s="746">
        <v>121581</v>
      </c>
      <c r="D108" s="746">
        <v>361</v>
      </c>
      <c r="E108" s="746">
        <v>185</v>
      </c>
      <c r="F108" s="746">
        <v>120849</v>
      </c>
      <c r="G108" s="746">
        <v>3303</v>
      </c>
      <c r="H108" s="746">
        <v>141</v>
      </c>
    </row>
    <row r="109" spans="1:8" s="393" customFormat="1" ht="14.25" customHeight="1">
      <c r="A109" s="745" t="s">
        <v>601</v>
      </c>
      <c r="B109" s="746">
        <v>263</v>
      </c>
      <c r="C109" s="746">
        <v>119235</v>
      </c>
      <c r="D109" s="746">
        <v>702</v>
      </c>
      <c r="E109" s="746">
        <v>166</v>
      </c>
      <c r="F109" s="746">
        <v>117899</v>
      </c>
      <c r="G109" s="746">
        <v>1406</v>
      </c>
      <c r="H109" s="746">
        <v>0</v>
      </c>
    </row>
    <row r="110" spans="1:8" s="393" customFormat="1" ht="14.25" customHeight="1">
      <c r="A110" s="745" t="s">
        <v>868</v>
      </c>
      <c r="B110" s="746">
        <v>18</v>
      </c>
      <c r="C110" s="746">
        <v>118762</v>
      </c>
      <c r="D110" s="746">
        <v>121</v>
      </c>
      <c r="E110" s="746">
        <v>149</v>
      </c>
      <c r="F110" s="746">
        <v>118470</v>
      </c>
      <c r="G110" s="746">
        <v>2101</v>
      </c>
      <c r="H110" s="746">
        <v>0</v>
      </c>
    </row>
    <row r="111" spans="1:8" s="393" customFormat="1" ht="14.25" customHeight="1">
      <c r="A111" s="745" t="s">
        <v>824</v>
      </c>
      <c r="B111" s="746">
        <v>91</v>
      </c>
      <c r="C111" s="746">
        <v>118607</v>
      </c>
      <c r="D111" s="746">
        <v>296</v>
      </c>
      <c r="E111" s="746">
        <v>180</v>
      </c>
      <c r="F111" s="746">
        <v>118099</v>
      </c>
      <c r="G111" s="746">
        <v>1708</v>
      </c>
      <c r="H111" s="746">
        <v>0</v>
      </c>
    </row>
    <row r="112" spans="1:8" s="393" customFormat="1" ht="14.25" customHeight="1">
      <c r="A112" s="745" t="s">
        <v>872</v>
      </c>
      <c r="B112" s="746">
        <v>108</v>
      </c>
      <c r="C112" s="746">
        <v>114928</v>
      </c>
      <c r="D112" s="746">
        <v>48</v>
      </c>
      <c r="E112" s="746">
        <v>201</v>
      </c>
      <c r="F112" s="746">
        <v>114102</v>
      </c>
      <c r="G112" s="746">
        <v>48207</v>
      </c>
      <c r="H112" s="746">
        <v>0</v>
      </c>
    </row>
    <row r="113" spans="1:8" s="393" customFormat="1" ht="14.25" customHeight="1">
      <c r="A113" s="745" t="s">
        <v>826</v>
      </c>
      <c r="B113" s="746">
        <v>26</v>
      </c>
      <c r="C113" s="746">
        <v>114473</v>
      </c>
      <c r="D113" s="746">
        <v>188</v>
      </c>
      <c r="E113" s="746">
        <v>169</v>
      </c>
      <c r="F113" s="746">
        <v>113928</v>
      </c>
      <c r="G113" s="746">
        <v>1195</v>
      </c>
      <c r="H113" s="746">
        <v>451</v>
      </c>
    </row>
    <row r="114" spans="1:8" s="393" customFormat="1" ht="14.25" customHeight="1">
      <c r="A114" s="745" t="s">
        <v>866</v>
      </c>
      <c r="B114" s="746">
        <v>63</v>
      </c>
      <c r="C114" s="746">
        <v>113368</v>
      </c>
      <c r="D114" s="746">
        <v>0</v>
      </c>
      <c r="E114" s="746">
        <v>110</v>
      </c>
      <c r="F114" s="746">
        <v>113189</v>
      </c>
      <c r="G114" s="746">
        <v>49206</v>
      </c>
      <c r="H114" s="746">
        <v>0</v>
      </c>
    </row>
    <row r="115" spans="1:8" s="393" customFormat="1" ht="14.25" customHeight="1">
      <c r="A115" s="745" t="s">
        <v>849</v>
      </c>
      <c r="B115" s="746">
        <v>22</v>
      </c>
      <c r="C115" s="746">
        <v>109871</v>
      </c>
      <c r="D115" s="746">
        <v>212</v>
      </c>
      <c r="E115" s="746">
        <v>67</v>
      </c>
      <c r="F115" s="746">
        <v>62608</v>
      </c>
      <c r="G115" s="746">
        <v>1869</v>
      </c>
      <c r="H115" s="746">
        <v>0</v>
      </c>
    </row>
    <row r="116" spans="1:8" s="393" customFormat="1" ht="14.25" customHeight="1">
      <c r="A116" s="745" t="s">
        <v>746</v>
      </c>
      <c r="B116" s="746">
        <v>161</v>
      </c>
      <c r="C116" s="746">
        <v>106894</v>
      </c>
      <c r="D116" s="746">
        <v>317</v>
      </c>
      <c r="E116" s="746">
        <v>138</v>
      </c>
      <c r="F116" s="746">
        <v>106346</v>
      </c>
      <c r="G116" s="746">
        <v>617</v>
      </c>
      <c r="H116" s="746">
        <v>17</v>
      </c>
    </row>
    <row r="117" spans="1:8" s="393" customFormat="1" ht="14.25" customHeight="1">
      <c r="A117" s="745" t="s">
        <v>829</v>
      </c>
      <c r="B117" s="746">
        <v>59</v>
      </c>
      <c r="C117" s="746">
        <v>104510</v>
      </c>
      <c r="D117" s="746">
        <v>118</v>
      </c>
      <c r="E117" s="746">
        <v>348</v>
      </c>
      <c r="F117" s="746">
        <v>103952</v>
      </c>
      <c r="G117" s="746">
        <v>213</v>
      </c>
      <c r="H117" s="746">
        <v>131</v>
      </c>
    </row>
    <row r="118" spans="1:8" s="393" customFormat="1" ht="14.25" customHeight="1">
      <c r="A118" s="745" t="s">
        <v>859</v>
      </c>
      <c r="B118" s="746">
        <v>129</v>
      </c>
      <c r="C118" s="746">
        <v>103715</v>
      </c>
      <c r="D118" s="746">
        <v>275</v>
      </c>
      <c r="E118" s="746">
        <v>131</v>
      </c>
      <c r="F118" s="746">
        <v>102819</v>
      </c>
      <c r="G118" s="746">
        <v>651</v>
      </c>
      <c r="H118" s="746">
        <v>0</v>
      </c>
    </row>
    <row r="119" spans="1:8" s="393" customFormat="1" ht="14.25" customHeight="1">
      <c r="A119" s="745" t="s">
        <v>858</v>
      </c>
      <c r="B119" s="746">
        <v>87</v>
      </c>
      <c r="C119" s="746">
        <v>101389</v>
      </c>
      <c r="D119" s="746">
        <v>178</v>
      </c>
      <c r="E119" s="746">
        <v>1155</v>
      </c>
      <c r="F119" s="746">
        <v>99856</v>
      </c>
      <c r="G119" s="746">
        <v>75</v>
      </c>
      <c r="H119" s="746">
        <v>7731</v>
      </c>
    </row>
    <row r="120" spans="1:8" s="393" customFormat="1" ht="14.25" customHeight="1">
      <c r="A120" s="745" t="s">
        <v>857</v>
      </c>
      <c r="B120" s="746">
        <v>74</v>
      </c>
      <c r="C120" s="746">
        <v>100434</v>
      </c>
      <c r="D120" s="746">
        <v>320</v>
      </c>
      <c r="E120" s="746">
        <v>139</v>
      </c>
      <c r="F120" s="746">
        <v>99846</v>
      </c>
      <c r="G120" s="746">
        <v>322</v>
      </c>
      <c r="H120" s="746">
        <v>0</v>
      </c>
    </row>
    <row r="121" spans="1:8" s="393" customFormat="1" ht="14.25" customHeight="1">
      <c r="A121" s="745" t="s">
        <v>737</v>
      </c>
      <c r="B121" s="746">
        <v>40</v>
      </c>
      <c r="C121" s="746">
        <v>100165</v>
      </c>
      <c r="D121" s="746">
        <v>205</v>
      </c>
      <c r="E121" s="746">
        <v>121</v>
      </c>
      <c r="F121" s="746">
        <v>99754</v>
      </c>
      <c r="G121" s="746">
        <v>4809</v>
      </c>
      <c r="H121" s="746">
        <v>0</v>
      </c>
    </row>
    <row r="122" spans="1:8" s="393" customFormat="1" ht="14.25" customHeight="1">
      <c r="A122" s="745" t="s">
        <v>825</v>
      </c>
      <c r="B122" s="746">
        <v>69</v>
      </c>
      <c r="C122" s="746">
        <v>98513</v>
      </c>
      <c r="D122" s="746">
        <v>272</v>
      </c>
      <c r="E122" s="746">
        <v>105</v>
      </c>
      <c r="F122" s="746">
        <v>69932</v>
      </c>
      <c r="G122" s="746">
        <v>645</v>
      </c>
      <c r="H122" s="746">
        <v>3</v>
      </c>
    </row>
    <row r="123" spans="1:8" s="393" customFormat="1" ht="14.25" customHeight="1">
      <c r="A123" s="745" t="s">
        <v>865</v>
      </c>
      <c r="B123" s="746">
        <v>71</v>
      </c>
      <c r="C123" s="746">
        <v>97022</v>
      </c>
      <c r="D123" s="746">
        <v>63</v>
      </c>
      <c r="E123" s="746">
        <v>65</v>
      </c>
      <c r="F123" s="746">
        <v>96808</v>
      </c>
      <c r="G123" s="746">
        <v>701</v>
      </c>
      <c r="H123" s="746">
        <v>0</v>
      </c>
    </row>
    <row r="124" spans="1:8" s="393" customFormat="1" ht="14.25" customHeight="1">
      <c r="A124" s="745" t="s">
        <v>860</v>
      </c>
      <c r="B124" s="746">
        <v>14</v>
      </c>
      <c r="C124" s="746">
        <v>96793</v>
      </c>
      <c r="D124" s="746">
        <v>144</v>
      </c>
      <c r="E124" s="746">
        <v>311</v>
      </c>
      <c r="F124" s="746">
        <v>96331</v>
      </c>
      <c r="G124" s="746">
        <v>87</v>
      </c>
      <c r="H124" s="746">
        <v>0</v>
      </c>
    </row>
    <row r="125" spans="1:8" s="393" customFormat="1" ht="14.25" customHeight="1">
      <c r="A125" s="745" t="s">
        <v>1420</v>
      </c>
      <c r="B125" s="746">
        <v>18</v>
      </c>
      <c r="C125" s="746">
        <v>96425</v>
      </c>
      <c r="D125" s="746">
        <v>299</v>
      </c>
      <c r="E125" s="746">
        <v>120</v>
      </c>
      <c r="F125" s="746">
        <v>95711</v>
      </c>
      <c r="G125" s="746">
        <v>254</v>
      </c>
      <c r="H125" s="746">
        <v>0</v>
      </c>
    </row>
    <row r="126" spans="1:8" s="393" customFormat="1" ht="14.25" customHeight="1">
      <c r="A126" s="745" t="s">
        <v>856</v>
      </c>
      <c r="B126" s="746">
        <v>15</v>
      </c>
      <c r="C126" s="746">
        <v>88140</v>
      </c>
      <c r="D126" s="746">
        <v>139</v>
      </c>
      <c r="E126" s="746">
        <v>113</v>
      </c>
      <c r="F126" s="746">
        <v>87579</v>
      </c>
      <c r="G126" s="746">
        <v>412</v>
      </c>
      <c r="H126" s="746">
        <v>34</v>
      </c>
    </row>
    <row r="127" spans="1:8" s="393" customFormat="1" ht="14.25" customHeight="1">
      <c r="A127" s="745" t="s">
        <v>863</v>
      </c>
      <c r="B127" s="746">
        <v>67</v>
      </c>
      <c r="C127" s="746">
        <v>88122</v>
      </c>
      <c r="D127" s="746">
        <v>154</v>
      </c>
      <c r="E127" s="746">
        <v>123</v>
      </c>
      <c r="F127" s="746">
        <v>87754</v>
      </c>
      <c r="G127" s="746">
        <v>1530</v>
      </c>
      <c r="H127" s="746">
        <v>1</v>
      </c>
    </row>
    <row r="128" spans="1:8" s="393" customFormat="1" ht="14.25" customHeight="1">
      <c r="A128" s="745" t="s">
        <v>861</v>
      </c>
      <c r="B128" s="746">
        <v>20</v>
      </c>
      <c r="C128" s="746">
        <v>87224</v>
      </c>
      <c r="D128" s="746">
        <v>209</v>
      </c>
      <c r="E128" s="746">
        <v>107</v>
      </c>
      <c r="F128" s="746">
        <v>86739</v>
      </c>
      <c r="G128" s="746">
        <v>1702</v>
      </c>
      <c r="H128" s="746">
        <v>0</v>
      </c>
    </row>
    <row r="129" spans="1:8" s="393" customFormat="1" ht="14.25" customHeight="1">
      <c r="A129" s="745" t="s">
        <v>862</v>
      </c>
      <c r="B129" s="746">
        <v>12</v>
      </c>
      <c r="C129" s="746">
        <v>87217</v>
      </c>
      <c r="D129" s="746">
        <v>156</v>
      </c>
      <c r="E129" s="746">
        <v>116</v>
      </c>
      <c r="F129" s="746">
        <v>86682</v>
      </c>
      <c r="G129" s="746">
        <v>6856</v>
      </c>
      <c r="H129" s="746">
        <v>361</v>
      </c>
    </row>
    <row r="130" spans="1:8" s="393" customFormat="1" ht="14.25" customHeight="1">
      <c r="A130" s="745" t="s">
        <v>640</v>
      </c>
      <c r="B130" s="746">
        <v>24</v>
      </c>
      <c r="C130" s="746">
        <v>86261</v>
      </c>
      <c r="D130" s="746">
        <v>56</v>
      </c>
      <c r="E130" s="746">
        <v>87</v>
      </c>
      <c r="F130" s="746">
        <v>86056</v>
      </c>
      <c r="G130" s="746">
        <v>141</v>
      </c>
      <c r="H130" s="746">
        <v>325</v>
      </c>
    </row>
    <row r="131" spans="1:8" s="393" customFormat="1" ht="14.25" customHeight="1">
      <c r="A131" s="745" t="s">
        <v>827</v>
      </c>
      <c r="B131" s="746">
        <v>73</v>
      </c>
      <c r="C131" s="746">
        <v>83506</v>
      </c>
      <c r="D131" s="746">
        <v>275</v>
      </c>
      <c r="E131" s="746">
        <v>94</v>
      </c>
      <c r="F131" s="746">
        <v>82921</v>
      </c>
      <c r="G131" s="746">
        <v>489</v>
      </c>
      <c r="H131" s="746">
        <v>31</v>
      </c>
    </row>
    <row r="132" spans="1:8" s="393" customFormat="1" ht="14.25" customHeight="1">
      <c r="A132" s="745" t="s">
        <v>731</v>
      </c>
      <c r="B132" s="746">
        <v>32</v>
      </c>
      <c r="C132" s="746">
        <v>82334</v>
      </c>
      <c r="D132" s="746">
        <v>237</v>
      </c>
      <c r="E132" s="746">
        <v>125</v>
      </c>
      <c r="F132" s="746">
        <v>81874</v>
      </c>
      <c r="G132" s="746">
        <v>2006</v>
      </c>
      <c r="H132" s="746">
        <v>207</v>
      </c>
    </row>
    <row r="133" spans="1:8" s="393" customFormat="1" ht="14.25" customHeight="1">
      <c r="A133" s="745" t="s">
        <v>850</v>
      </c>
      <c r="B133" s="746">
        <v>6</v>
      </c>
      <c r="C133" s="746">
        <v>81704</v>
      </c>
      <c r="D133" s="746">
        <v>131</v>
      </c>
      <c r="E133" s="746">
        <v>70</v>
      </c>
      <c r="F133" s="746">
        <v>81335</v>
      </c>
      <c r="G133" s="746">
        <v>833</v>
      </c>
      <c r="H133" s="746">
        <v>3</v>
      </c>
    </row>
    <row r="134" spans="1:8" s="393" customFormat="1" ht="14.25" customHeight="1">
      <c r="A134" s="745" t="s">
        <v>828</v>
      </c>
      <c r="B134" s="746">
        <v>62</v>
      </c>
      <c r="C134" s="746">
        <v>80851</v>
      </c>
      <c r="D134" s="746">
        <v>375</v>
      </c>
      <c r="E134" s="746">
        <v>125</v>
      </c>
      <c r="F134" s="746">
        <v>80309</v>
      </c>
      <c r="G134" s="746">
        <v>1346</v>
      </c>
      <c r="H134" s="746">
        <v>0</v>
      </c>
    </row>
    <row r="135" spans="1:8" s="393" customFormat="1" ht="14.25" customHeight="1">
      <c r="A135" s="745" t="s">
        <v>45</v>
      </c>
      <c r="B135" s="746">
        <v>10</v>
      </c>
      <c r="C135" s="746">
        <v>80848</v>
      </c>
      <c r="D135" s="746">
        <v>183</v>
      </c>
      <c r="E135" s="746">
        <v>86</v>
      </c>
      <c r="F135" s="746">
        <v>80532</v>
      </c>
      <c r="G135" s="746">
        <v>1604</v>
      </c>
      <c r="H135" s="746">
        <v>0</v>
      </c>
    </row>
    <row r="136" spans="1:8" s="393" customFormat="1" ht="14.25" customHeight="1">
      <c r="A136" s="745" t="s">
        <v>855</v>
      </c>
      <c r="B136" s="746">
        <v>149</v>
      </c>
      <c r="C136" s="746">
        <v>79063</v>
      </c>
      <c r="D136" s="746">
        <v>168</v>
      </c>
      <c r="E136" s="746">
        <v>76</v>
      </c>
      <c r="F136" s="746">
        <v>78770</v>
      </c>
      <c r="G136" s="746">
        <v>34</v>
      </c>
      <c r="H136" s="746">
        <v>4</v>
      </c>
    </row>
    <row r="137" spans="1:8" s="393" customFormat="1" ht="14.25" customHeight="1">
      <c r="A137" s="745" t="s">
        <v>843</v>
      </c>
      <c r="B137" s="746">
        <v>4</v>
      </c>
      <c r="C137" s="746">
        <v>78970</v>
      </c>
      <c r="D137" s="746">
        <v>51</v>
      </c>
      <c r="E137" s="746">
        <v>428</v>
      </c>
      <c r="F137" s="746">
        <v>78488</v>
      </c>
      <c r="G137" s="746">
        <v>120</v>
      </c>
      <c r="H137" s="746">
        <v>0</v>
      </c>
    </row>
    <row r="138" spans="1:8" s="393" customFormat="1" ht="14.25" customHeight="1">
      <c r="A138" s="745" t="s">
        <v>1421</v>
      </c>
      <c r="B138" s="746">
        <v>10</v>
      </c>
      <c r="C138" s="746">
        <v>78733</v>
      </c>
      <c r="D138" s="746">
        <v>73</v>
      </c>
      <c r="E138" s="746">
        <v>114</v>
      </c>
      <c r="F138" s="746">
        <v>78500</v>
      </c>
      <c r="G138" s="746">
        <v>87</v>
      </c>
      <c r="H138" s="746">
        <v>0</v>
      </c>
    </row>
    <row r="139" spans="1:8" s="393" customFormat="1" ht="14.25" customHeight="1">
      <c r="A139" s="745" t="s">
        <v>851</v>
      </c>
      <c r="B139" s="746">
        <v>28</v>
      </c>
      <c r="C139" s="746">
        <v>78106</v>
      </c>
      <c r="D139" s="746">
        <v>274</v>
      </c>
      <c r="E139" s="746">
        <v>95</v>
      </c>
      <c r="F139" s="746">
        <v>77693</v>
      </c>
      <c r="G139" s="746">
        <v>1859</v>
      </c>
      <c r="H139" s="746">
        <v>0</v>
      </c>
    </row>
    <row r="140" spans="1:8" s="393" customFormat="1" ht="14.25" customHeight="1">
      <c r="A140" s="745" t="s">
        <v>831</v>
      </c>
      <c r="B140" s="746">
        <v>21</v>
      </c>
      <c r="C140" s="746">
        <v>75588</v>
      </c>
      <c r="D140" s="746">
        <v>149</v>
      </c>
      <c r="E140" s="746">
        <v>122</v>
      </c>
      <c r="F140" s="746">
        <v>65883</v>
      </c>
      <c r="G140" s="746">
        <v>216</v>
      </c>
      <c r="H140" s="746">
        <v>171</v>
      </c>
    </row>
    <row r="141" spans="1:8" s="393" customFormat="1" ht="14.25" customHeight="1">
      <c r="A141" s="745" t="s">
        <v>854</v>
      </c>
      <c r="B141" s="746">
        <v>123</v>
      </c>
      <c r="C141" s="746">
        <v>75463</v>
      </c>
      <c r="D141" s="746">
        <v>241</v>
      </c>
      <c r="E141" s="746">
        <v>114</v>
      </c>
      <c r="F141" s="746">
        <v>74318</v>
      </c>
      <c r="G141" s="746">
        <v>2498</v>
      </c>
      <c r="H141" s="746">
        <v>20</v>
      </c>
    </row>
    <row r="142" spans="1:8" s="393" customFormat="1" ht="14.25" customHeight="1">
      <c r="A142" s="745" t="s">
        <v>852</v>
      </c>
      <c r="B142" s="746">
        <v>23</v>
      </c>
      <c r="C142" s="746">
        <v>74484</v>
      </c>
      <c r="D142" s="746">
        <v>2</v>
      </c>
      <c r="E142" s="746">
        <v>74</v>
      </c>
      <c r="F142" s="746">
        <v>74169</v>
      </c>
      <c r="G142" s="746">
        <v>221</v>
      </c>
      <c r="H142" s="746">
        <v>0</v>
      </c>
    </row>
    <row r="143" spans="1:8" s="393" customFormat="1" ht="14.25" customHeight="1">
      <c r="A143" s="745" t="s">
        <v>1422</v>
      </c>
      <c r="B143" s="746">
        <v>34</v>
      </c>
      <c r="C143" s="746">
        <v>74164</v>
      </c>
      <c r="D143" s="746">
        <v>63</v>
      </c>
      <c r="E143" s="746">
        <v>117</v>
      </c>
      <c r="F143" s="746">
        <v>73711</v>
      </c>
      <c r="G143" s="746">
        <v>1598</v>
      </c>
      <c r="H143" s="746">
        <v>1</v>
      </c>
    </row>
    <row r="144" spans="1:8" s="393" customFormat="1" ht="14.25" customHeight="1">
      <c r="A144" s="745" t="s">
        <v>830</v>
      </c>
      <c r="B144" s="746">
        <v>37</v>
      </c>
      <c r="C144" s="746">
        <v>73949</v>
      </c>
      <c r="D144" s="746">
        <v>206</v>
      </c>
      <c r="E144" s="746">
        <v>83</v>
      </c>
      <c r="F144" s="746">
        <v>73568</v>
      </c>
      <c r="G144" s="746">
        <v>941</v>
      </c>
      <c r="H144" s="746">
        <v>0</v>
      </c>
    </row>
    <row r="145" spans="1:8" s="393" customFormat="1" ht="14.25" customHeight="1">
      <c r="A145" s="745" t="s">
        <v>836</v>
      </c>
      <c r="B145" s="746">
        <v>24</v>
      </c>
      <c r="C145" s="746">
        <v>73659</v>
      </c>
      <c r="D145" s="746">
        <v>203</v>
      </c>
      <c r="E145" s="746">
        <v>97</v>
      </c>
      <c r="F145" s="746">
        <v>73179</v>
      </c>
      <c r="G145" s="746">
        <v>831</v>
      </c>
      <c r="H145" s="746">
        <v>0</v>
      </c>
    </row>
    <row r="146" spans="1:8" s="393" customFormat="1" ht="14.25" customHeight="1">
      <c r="A146" s="745" t="s">
        <v>846</v>
      </c>
      <c r="B146" s="746">
        <v>37</v>
      </c>
      <c r="C146" s="746">
        <v>72448</v>
      </c>
      <c r="D146" s="746">
        <v>84</v>
      </c>
      <c r="E146" s="746">
        <v>96</v>
      </c>
      <c r="F146" s="746">
        <v>72189</v>
      </c>
      <c r="G146" s="746">
        <v>91</v>
      </c>
      <c r="H146" s="746">
        <v>18</v>
      </c>
    </row>
    <row r="147" spans="1:8" s="393" customFormat="1" ht="14.25" customHeight="1">
      <c r="A147" s="745" t="s">
        <v>844</v>
      </c>
      <c r="B147" s="746">
        <v>13</v>
      </c>
      <c r="C147" s="746">
        <v>72262</v>
      </c>
      <c r="D147" s="746">
        <v>266</v>
      </c>
      <c r="E147" s="746">
        <v>107</v>
      </c>
      <c r="F147" s="746">
        <v>71645</v>
      </c>
      <c r="G147" s="746">
        <v>361</v>
      </c>
      <c r="H147" s="746">
        <v>0</v>
      </c>
    </row>
    <row r="148" spans="1:8" s="393" customFormat="1" ht="14.25" customHeight="1">
      <c r="A148" s="745" t="s">
        <v>845</v>
      </c>
      <c r="B148" s="746">
        <v>24</v>
      </c>
      <c r="C148" s="746">
        <v>71798</v>
      </c>
      <c r="D148" s="746">
        <v>89</v>
      </c>
      <c r="E148" s="746">
        <v>66</v>
      </c>
      <c r="F148" s="746">
        <v>71548</v>
      </c>
      <c r="G148" s="746">
        <v>513</v>
      </c>
      <c r="H148" s="746">
        <v>0</v>
      </c>
    </row>
    <row r="149" spans="1:8" s="393" customFormat="1" ht="14.25" customHeight="1">
      <c r="A149" s="745" t="s">
        <v>833</v>
      </c>
      <c r="B149" s="746">
        <v>64</v>
      </c>
      <c r="C149" s="746">
        <v>69779</v>
      </c>
      <c r="D149" s="746">
        <v>315</v>
      </c>
      <c r="E149" s="746">
        <v>109</v>
      </c>
      <c r="F149" s="746">
        <v>69239</v>
      </c>
      <c r="G149" s="746">
        <v>2560</v>
      </c>
      <c r="H149" s="746">
        <v>0</v>
      </c>
    </row>
    <row r="150" spans="1:8" s="393" customFormat="1" ht="14.25" customHeight="1">
      <c r="A150" s="745" t="s">
        <v>834</v>
      </c>
      <c r="B150" s="746">
        <v>44</v>
      </c>
      <c r="C150" s="746">
        <v>69416</v>
      </c>
      <c r="D150" s="746">
        <v>346</v>
      </c>
      <c r="E150" s="746">
        <v>122</v>
      </c>
      <c r="F150" s="746">
        <v>66973</v>
      </c>
      <c r="G150" s="746">
        <v>14927</v>
      </c>
      <c r="H150" s="746">
        <v>399</v>
      </c>
    </row>
    <row r="151" spans="1:8" s="393" customFormat="1" ht="14.25" customHeight="1">
      <c r="A151" s="745" t="s">
        <v>847</v>
      </c>
      <c r="B151" s="746">
        <v>51</v>
      </c>
      <c r="C151" s="746">
        <v>68751</v>
      </c>
      <c r="D151" s="746">
        <v>236</v>
      </c>
      <c r="E151" s="746">
        <v>83</v>
      </c>
      <c r="F151" s="746">
        <v>68331</v>
      </c>
      <c r="G151" s="746">
        <v>917</v>
      </c>
      <c r="H151" s="746">
        <v>0</v>
      </c>
    </row>
    <row r="152" spans="1:8" s="393" customFormat="1" ht="14.25" customHeight="1">
      <c r="A152" s="745" t="s">
        <v>1423</v>
      </c>
      <c r="B152" s="746">
        <v>31</v>
      </c>
      <c r="C152" s="746">
        <v>68644</v>
      </c>
      <c r="D152" s="746">
        <v>286</v>
      </c>
      <c r="E152" s="746">
        <v>110</v>
      </c>
      <c r="F152" s="746">
        <v>68099</v>
      </c>
      <c r="G152" s="746">
        <v>113</v>
      </c>
      <c r="H152" s="746">
        <v>0</v>
      </c>
    </row>
    <row r="153" spans="1:8" s="393" customFormat="1" ht="14.25" customHeight="1">
      <c r="A153" s="745" t="s">
        <v>837</v>
      </c>
      <c r="B153" s="746">
        <v>36</v>
      </c>
      <c r="C153" s="746">
        <v>68326</v>
      </c>
      <c r="D153" s="746">
        <v>117</v>
      </c>
      <c r="E153" s="746">
        <v>72</v>
      </c>
      <c r="F153" s="746">
        <v>68121</v>
      </c>
      <c r="G153" s="746">
        <v>262</v>
      </c>
      <c r="H153" s="746">
        <v>0</v>
      </c>
    </row>
    <row r="154" spans="1:8" s="393" customFormat="1" ht="14.25" customHeight="1">
      <c r="A154" s="745" t="s">
        <v>841</v>
      </c>
      <c r="B154" s="746">
        <v>45</v>
      </c>
      <c r="C154" s="746">
        <v>67628</v>
      </c>
      <c r="D154" s="746">
        <v>311</v>
      </c>
      <c r="E154" s="746">
        <v>106</v>
      </c>
      <c r="F154" s="746">
        <v>67145</v>
      </c>
      <c r="G154" s="746">
        <v>599</v>
      </c>
      <c r="H154" s="746">
        <v>0</v>
      </c>
    </row>
    <row r="155" spans="1:8" s="393" customFormat="1" ht="14.25" customHeight="1">
      <c r="A155" s="745" t="s">
        <v>853</v>
      </c>
      <c r="B155" s="746">
        <v>46</v>
      </c>
      <c r="C155" s="746">
        <v>66817</v>
      </c>
      <c r="D155" s="746">
        <v>164</v>
      </c>
      <c r="E155" s="746">
        <v>132</v>
      </c>
      <c r="F155" s="746">
        <v>66283</v>
      </c>
      <c r="G155" s="746">
        <v>3253</v>
      </c>
      <c r="H155" s="746">
        <v>0</v>
      </c>
    </row>
    <row r="156" spans="1:8" s="393" customFormat="1" ht="14.25" customHeight="1">
      <c r="A156" s="745" t="s">
        <v>840</v>
      </c>
      <c r="B156" s="746">
        <v>6</v>
      </c>
      <c r="C156" s="746">
        <v>66773</v>
      </c>
      <c r="D156" s="746">
        <v>158</v>
      </c>
      <c r="E156" s="746">
        <v>94</v>
      </c>
      <c r="F156" s="746">
        <v>66323</v>
      </c>
      <c r="G156" s="746">
        <v>1613</v>
      </c>
      <c r="H156" s="746">
        <v>0</v>
      </c>
    </row>
    <row r="157" spans="1:8" s="393" customFormat="1" ht="14.25" customHeight="1">
      <c r="A157" s="745" t="s">
        <v>848</v>
      </c>
      <c r="B157" s="746">
        <v>19</v>
      </c>
      <c r="C157" s="746">
        <v>65645</v>
      </c>
      <c r="D157" s="746">
        <v>263</v>
      </c>
      <c r="E157" s="746">
        <v>119</v>
      </c>
      <c r="F157" s="746">
        <v>65037</v>
      </c>
      <c r="G157" s="746">
        <v>2250</v>
      </c>
      <c r="H157" s="746">
        <v>0</v>
      </c>
    </row>
    <row r="158" spans="1:8" s="393" customFormat="1" ht="14.25" customHeight="1">
      <c r="A158" s="745" t="s">
        <v>842</v>
      </c>
      <c r="B158" s="746">
        <v>38</v>
      </c>
      <c r="C158" s="746">
        <v>65464</v>
      </c>
      <c r="D158" s="746">
        <v>85</v>
      </c>
      <c r="E158" s="746">
        <v>52</v>
      </c>
      <c r="F158" s="746">
        <v>65051</v>
      </c>
      <c r="G158" s="746">
        <v>696</v>
      </c>
      <c r="H158" s="746">
        <v>0</v>
      </c>
    </row>
    <row r="159" spans="1:8" s="393" customFormat="1" ht="14.25" customHeight="1">
      <c r="A159" s="745" t="s">
        <v>778</v>
      </c>
      <c r="B159" s="746">
        <v>236</v>
      </c>
      <c r="C159" s="746">
        <v>64120</v>
      </c>
      <c r="D159" s="746">
        <v>182</v>
      </c>
      <c r="E159" s="746">
        <v>101</v>
      </c>
      <c r="F159" s="746">
        <v>63784</v>
      </c>
      <c r="G159" s="746">
        <v>99</v>
      </c>
      <c r="H159" s="746">
        <v>0</v>
      </c>
    </row>
    <row r="160" spans="1:8" s="393" customFormat="1" ht="14.25" customHeight="1">
      <c r="A160" s="745" t="s">
        <v>743</v>
      </c>
      <c r="B160" s="746">
        <v>13</v>
      </c>
      <c r="C160" s="746">
        <v>63759</v>
      </c>
      <c r="D160" s="746">
        <v>213</v>
      </c>
      <c r="E160" s="746">
        <v>95</v>
      </c>
      <c r="F160" s="746">
        <v>63289</v>
      </c>
      <c r="G160" s="746">
        <v>634</v>
      </c>
      <c r="H160" s="746">
        <v>0</v>
      </c>
    </row>
    <row r="161" spans="1:9" s="393" customFormat="1" ht="14.25" customHeight="1">
      <c r="A161" s="745" t="s">
        <v>838</v>
      </c>
      <c r="B161" s="746">
        <v>69</v>
      </c>
      <c r="C161" s="746">
        <v>63641</v>
      </c>
      <c r="D161" s="746">
        <v>60</v>
      </c>
      <c r="E161" s="746">
        <v>46</v>
      </c>
      <c r="F161" s="746">
        <v>63485</v>
      </c>
      <c r="G161" s="746">
        <v>494</v>
      </c>
      <c r="H161" s="746">
        <v>0</v>
      </c>
    </row>
    <row r="162" spans="1:9" s="393" customFormat="1" ht="14.25" customHeight="1">
      <c r="A162" s="745" t="s">
        <v>832</v>
      </c>
      <c r="B162" s="746">
        <v>23</v>
      </c>
      <c r="C162" s="746">
        <v>62882</v>
      </c>
      <c r="D162" s="746">
        <v>165</v>
      </c>
      <c r="E162" s="746">
        <v>78</v>
      </c>
      <c r="F162" s="746">
        <v>62606</v>
      </c>
      <c r="G162" s="746">
        <v>11517</v>
      </c>
      <c r="H162" s="746">
        <v>746</v>
      </c>
    </row>
    <row r="163" spans="1:9" s="393" customFormat="1" ht="14.25" customHeight="1">
      <c r="A163" s="745" t="s">
        <v>835</v>
      </c>
      <c r="B163" s="746">
        <v>11</v>
      </c>
      <c r="C163" s="746">
        <v>62406</v>
      </c>
      <c r="D163" s="746">
        <v>109</v>
      </c>
      <c r="E163" s="746">
        <v>53</v>
      </c>
      <c r="F163" s="746">
        <v>62149</v>
      </c>
      <c r="G163" s="746">
        <v>813</v>
      </c>
      <c r="H163" s="746">
        <v>9664</v>
      </c>
    </row>
    <row r="164" spans="1:9" s="394" customFormat="1" ht="14.25" customHeight="1">
      <c r="A164" s="745" t="s">
        <v>839</v>
      </c>
      <c r="B164" s="746">
        <v>39</v>
      </c>
      <c r="C164" s="746">
        <v>60682</v>
      </c>
      <c r="D164" s="746">
        <v>122</v>
      </c>
      <c r="E164" s="746">
        <v>100</v>
      </c>
      <c r="F164" s="746">
        <v>60259</v>
      </c>
      <c r="G164" s="746">
        <v>267</v>
      </c>
      <c r="H164" s="746">
        <v>2319</v>
      </c>
      <c r="I164" s="393"/>
    </row>
    <row r="165" spans="1:9" s="394" customFormat="1" ht="14.25" customHeight="1">
      <c r="A165" s="745" t="s">
        <v>1424</v>
      </c>
      <c r="B165" s="746">
        <v>8</v>
      </c>
      <c r="C165" s="746">
        <v>60623</v>
      </c>
      <c r="D165" s="746">
        <v>60</v>
      </c>
      <c r="E165" s="746">
        <v>40</v>
      </c>
      <c r="F165" s="746">
        <v>60368</v>
      </c>
      <c r="G165" s="746">
        <v>2419</v>
      </c>
      <c r="H165" s="746">
        <v>0</v>
      </c>
      <c r="I165" s="393"/>
    </row>
    <row r="166" spans="1:9" ht="6" customHeight="1">
      <c r="A166" s="395"/>
      <c r="B166" s="394"/>
      <c r="C166" s="394"/>
      <c r="D166" s="394"/>
      <c r="E166" s="394"/>
      <c r="F166" s="394"/>
      <c r="G166" s="394"/>
      <c r="H166" s="394"/>
    </row>
    <row r="167" spans="1:9" ht="14.25" customHeight="1">
      <c r="A167" s="1024" t="s">
        <v>1640</v>
      </c>
      <c r="B167" s="1024"/>
      <c r="C167" s="1024"/>
      <c r="D167" s="1024"/>
      <c r="E167" s="1024"/>
      <c r="F167" s="1024"/>
      <c r="G167" s="1024"/>
      <c r="H167" s="1024"/>
    </row>
    <row r="168" spans="1:9" s="196" customFormat="1" ht="14.25" customHeight="1">
      <c r="A168" s="1025" t="s">
        <v>1641</v>
      </c>
      <c r="B168" s="1025"/>
      <c r="C168" s="1025"/>
      <c r="D168" s="1025"/>
      <c r="E168" s="1025"/>
      <c r="F168" s="1025"/>
      <c r="G168" s="1025"/>
      <c r="H168" s="1025"/>
    </row>
    <row r="169" spans="1:9">
      <c r="A169" s="395"/>
      <c r="B169" s="394"/>
      <c r="C169" s="394"/>
      <c r="D169" s="394"/>
      <c r="E169" s="394"/>
      <c r="F169" s="394"/>
      <c r="G169" s="394"/>
      <c r="H169" s="394"/>
    </row>
    <row r="170" spans="1:9">
      <c r="A170" s="395"/>
      <c r="B170" s="394"/>
      <c r="C170" s="394"/>
      <c r="D170" s="394"/>
      <c r="E170" s="394"/>
      <c r="F170" s="394"/>
      <c r="G170" s="394"/>
      <c r="H170" s="394"/>
    </row>
    <row r="171" spans="1:9">
      <c r="A171" s="395"/>
      <c r="B171" s="394"/>
      <c r="C171" s="394"/>
      <c r="D171" s="394"/>
      <c r="E171" s="394"/>
      <c r="F171" s="394"/>
      <c r="G171" s="394"/>
      <c r="H171" s="394"/>
    </row>
    <row r="172" spans="1:9">
      <c r="A172" s="395"/>
      <c r="B172" s="394"/>
      <c r="C172" s="394"/>
      <c r="D172" s="394"/>
      <c r="E172" s="394"/>
      <c r="F172" s="394"/>
      <c r="G172" s="394"/>
      <c r="H172" s="394"/>
    </row>
    <row r="173" spans="1:9">
      <c r="A173" s="395"/>
      <c r="B173" s="394"/>
      <c r="C173" s="394"/>
      <c r="D173" s="394"/>
      <c r="E173" s="394"/>
      <c r="F173" s="394"/>
      <c r="G173" s="394"/>
      <c r="H173" s="394"/>
    </row>
    <row r="174" spans="1:9">
      <c r="A174" s="395"/>
      <c r="B174" s="394"/>
      <c r="C174" s="394"/>
      <c r="D174" s="394"/>
      <c r="E174" s="394"/>
      <c r="F174" s="394"/>
      <c r="G174" s="394"/>
      <c r="H174" s="394"/>
    </row>
    <row r="175" spans="1:9">
      <c r="A175" s="395"/>
      <c r="B175" s="394"/>
      <c r="C175" s="394"/>
      <c r="D175" s="394"/>
      <c r="E175" s="394"/>
      <c r="F175" s="394"/>
      <c r="G175" s="394"/>
      <c r="H175" s="394"/>
    </row>
    <row r="176" spans="1:9">
      <c r="A176" s="395"/>
      <c r="B176" s="394"/>
      <c r="C176" s="394"/>
      <c r="D176" s="394"/>
      <c r="E176" s="394"/>
      <c r="F176" s="394"/>
      <c r="G176" s="394"/>
      <c r="H176" s="394"/>
    </row>
  </sheetData>
  <mergeCells count="12">
    <mergeCell ref="A167:H167"/>
    <mergeCell ref="A168:H168"/>
    <mergeCell ref="A4:A8"/>
    <mergeCell ref="B5:B7"/>
    <mergeCell ref="C6:C7"/>
    <mergeCell ref="B8:H8"/>
    <mergeCell ref="B4:F4"/>
    <mergeCell ref="G4:H6"/>
    <mergeCell ref="C5:F5"/>
    <mergeCell ref="D6:F6"/>
    <mergeCell ref="A11:H11"/>
    <mergeCell ref="A12:H12"/>
  </mergeCells>
  <hyperlinks>
    <hyperlink ref="J1" location="'Spis tablic_Contents'!A1" display="&lt; POWRÓT"/>
    <hyperlink ref="J2" location="'Spis tablic_Contents'!A1" display="&lt; BACK"/>
  </hyperlinks>
  <pageMargins left="0.78740157480314965" right="0.78740157480314965" top="0.78740157480314965" bottom="0.78740157480314965" header="0.51181102362204722" footer="0.51181102362204722"/>
  <pageSetup paperSize="9" scale="43" fitToHeight="0" orientation="portrait" r:id="rId1"/>
  <headerFooter alignWithMargins="0"/>
  <rowBreaks count="1" manualBreakCount="1">
    <brk id="85" max="9" man="1"/>
  </rowBreaks>
  <colBreaks count="1" manualBreakCount="1">
    <brk id="8" max="168" man="1"/>
  </col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58"/>
  <sheetViews>
    <sheetView showGridLines="0" zoomScaleNormal="100" workbookViewId="0">
      <pane ySplit="8" topLeftCell="A9" activePane="bottomLeft" state="frozen"/>
      <selection activeCell="H35" sqref="H35"/>
      <selection pane="bottomLeft"/>
    </sheetView>
  </sheetViews>
  <sheetFormatPr defaultColWidth="9.109375" defaultRowHeight="11.4"/>
  <cols>
    <col min="1" max="2" width="6.33203125" style="359" customWidth="1"/>
    <col min="3" max="3" width="39.88671875" style="359" customWidth="1"/>
    <col min="4" max="11" width="11.88671875" style="359" customWidth="1"/>
    <col min="12" max="13" width="9.109375" style="359"/>
    <col min="14" max="14" width="23.109375" style="359" customWidth="1"/>
    <col min="15" max="16384" width="9.109375" style="359"/>
  </cols>
  <sheetData>
    <row r="1" spans="1:20" ht="13.5" customHeight="1">
      <c r="A1" s="817" t="s">
        <v>1555</v>
      </c>
      <c r="B1" s="817"/>
      <c r="C1" s="398"/>
      <c r="D1" s="398"/>
      <c r="E1" s="398"/>
      <c r="F1" s="398"/>
      <c r="G1" s="398"/>
      <c r="H1" s="398"/>
      <c r="I1" s="398"/>
      <c r="J1" s="398"/>
      <c r="M1" s="399" t="s">
        <v>503</v>
      </c>
    </row>
    <row r="2" spans="1:20" ht="13.5" customHeight="1">
      <c r="A2" s="1041" t="s">
        <v>1481</v>
      </c>
      <c r="B2" s="1041"/>
      <c r="C2" s="1041"/>
      <c r="D2" s="1041"/>
      <c r="E2" s="1041"/>
      <c r="F2" s="1041"/>
      <c r="G2" s="1041"/>
      <c r="H2" s="1041"/>
      <c r="I2" s="1041"/>
      <c r="J2" s="1041"/>
      <c r="K2" s="1041"/>
      <c r="M2" s="501" t="s">
        <v>504</v>
      </c>
    </row>
    <row r="3" spans="1:20" ht="8.25" customHeight="1">
      <c r="A3" s="400"/>
      <c r="B3" s="401"/>
      <c r="C3" s="401"/>
      <c r="D3" s="401"/>
      <c r="E3" s="401"/>
      <c r="F3" s="401"/>
      <c r="G3" s="401"/>
      <c r="H3" s="401"/>
      <c r="I3" s="401"/>
      <c r="J3" s="401"/>
    </row>
    <row r="4" spans="1:20" ht="72" customHeight="1">
      <c r="A4" s="996" t="s">
        <v>1067</v>
      </c>
      <c r="B4" s="994"/>
      <c r="C4" s="1038" t="s">
        <v>1070</v>
      </c>
      <c r="D4" s="1037" t="s">
        <v>1071</v>
      </c>
      <c r="E4" s="1044"/>
      <c r="F4" s="1044"/>
      <c r="G4" s="1044"/>
      <c r="H4" s="1044"/>
      <c r="I4" s="1044"/>
      <c r="J4" s="998" t="s">
        <v>1072</v>
      </c>
      <c r="K4" s="999"/>
    </row>
    <row r="5" spans="1:20" ht="30.75" customHeight="1">
      <c r="A5" s="1042"/>
      <c r="B5" s="1043"/>
      <c r="C5" s="1039"/>
      <c r="D5" s="1037" t="s">
        <v>1073</v>
      </c>
      <c r="E5" s="996"/>
      <c r="F5" s="1037" t="s">
        <v>1074</v>
      </c>
      <c r="G5" s="996"/>
      <c r="H5" s="996"/>
      <c r="I5" s="996"/>
      <c r="J5" s="1038" t="s">
        <v>1039</v>
      </c>
      <c r="K5" s="1037" t="s">
        <v>1040</v>
      </c>
    </row>
    <row r="6" spans="1:20" ht="30.75" customHeight="1">
      <c r="A6" s="997"/>
      <c r="B6" s="995"/>
      <c r="C6" s="1039"/>
      <c r="D6" s="1038" t="s">
        <v>991</v>
      </c>
      <c r="E6" s="1038" t="s">
        <v>1075</v>
      </c>
      <c r="F6" s="1038" t="s">
        <v>991</v>
      </c>
      <c r="G6" s="998" t="s">
        <v>929</v>
      </c>
      <c r="H6" s="999"/>
      <c r="I6" s="999"/>
      <c r="J6" s="1039"/>
      <c r="K6" s="1040"/>
    </row>
    <row r="7" spans="1:20" ht="38.25" customHeight="1">
      <c r="A7" s="994" t="s">
        <v>1068</v>
      </c>
      <c r="B7" s="1038" t="s">
        <v>1069</v>
      </c>
      <c r="C7" s="1039"/>
      <c r="D7" s="1039"/>
      <c r="E7" s="1039"/>
      <c r="F7" s="1039"/>
      <c r="G7" s="1038" t="s">
        <v>1030</v>
      </c>
      <c r="H7" s="1038" t="s">
        <v>1035</v>
      </c>
      <c r="I7" s="1038" t="s">
        <v>1032</v>
      </c>
      <c r="J7" s="1039"/>
      <c r="K7" s="1040"/>
    </row>
    <row r="8" spans="1:20" ht="33.75" customHeight="1">
      <c r="A8" s="1043"/>
      <c r="B8" s="1039"/>
      <c r="C8" s="1039"/>
      <c r="D8" s="1039"/>
      <c r="E8" s="1039"/>
      <c r="F8" s="1039"/>
      <c r="G8" s="1039"/>
      <c r="H8" s="1039"/>
      <c r="I8" s="1039"/>
      <c r="J8" s="1037" t="s">
        <v>1076</v>
      </c>
      <c r="K8" s="996"/>
    </row>
    <row r="9" spans="1:20" s="404" customFormat="1" ht="14.25" customHeight="1">
      <c r="A9" s="402"/>
      <c r="B9" s="403" t="s">
        <v>216</v>
      </c>
      <c r="C9" s="208" t="s">
        <v>780</v>
      </c>
      <c r="D9" s="759">
        <v>27.1</v>
      </c>
      <c r="E9" s="758">
        <v>14.8</v>
      </c>
      <c r="F9" s="813">
        <v>198440.7</v>
      </c>
      <c r="G9" s="758">
        <v>179.3</v>
      </c>
      <c r="H9" s="813">
        <v>293.5</v>
      </c>
      <c r="I9" s="758">
        <v>197281.7</v>
      </c>
      <c r="J9" s="814">
        <v>17692.099999999999</v>
      </c>
      <c r="K9" s="759">
        <v>2747.7</v>
      </c>
      <c r="L9" s="284"/>
      <c r="M9" s="284"/>
      <c r="N9" s="292"/>
      <c r="O9" s="292"/>
      <c r="T9" s="292"/>
    </row>
    <row r="10" spans="1:20" s="404" customFormat="1" ht="14.25" customHeight="1">
      <c r="A10" s="402"/>
      <c r="B10" s="405"/>
      <c r="C10" s="364" t="s">
        <v>1077</v>
      </c>
      <c r="D10" s="759"/>
      <c r="E10" s="758"/>
      <c r="F10" s="813"/>
      <c r="G10" s="758"/>
      <c r="H10" s="813"/>
      <c r="I10" s="758"/>
      <c r="J10" s="814"/>
      <c r="K10" s="759"/>
      <c r="L10" s="284"/>
      <c r="M10" s="284"/>
      <c r="N10" s="292"/>
      <c r="O10" s="292"/>
      <c r="T10" s="292"/>
    </row>
    <row r="11" spans="1:20" s="404" customFormat="1" ht="14.25" customHeight="1">
      <c r="A11" s="402" t="s">
        <v>216</v>
      </c>
      <c r="B11" s="405" t="s">
        <v>216</v>
      </c>
      <c r="C11" s="208" t="s">
        <v>1079</v>
      </c>
      <c r="D11" s="759">
        <v>26.3</v>
      </c>
      <c r="E11" s="758">
        <v>14.4</v>
      </c>
      <c r="F11" s="813">
        <v>197249.8</v>
      </c>
      <c r="G11" s="758">
        <v>178.2</v>
      </c>
      <c r="H11" s="813">
        <v>289</v>
      </c>
      <c r="I11" s="758">
        <v>196100.9</v>
      </c>
      <c r="J11" s="814">
        <v>17686.3</v>
      </c>
      <c r="K11" s="759">
        <v>2739.2</v>
      </c>
      <c r="L11" s="284"/>
      <c r="M11" s="284"/>
      <c r="N11" s="292"/>
      <c r="O11" s="292"/>
      <c r="T11" s="292"/>
    </row>
    <row r="12" spans="1:20" s="404" customFormat="1" ht="14.25" customHeight="1">
      <c r="A12" s="402"/>
      <c r="B12" s="405"/>
      <c r="C12" s="364" t="s">
        <v>1078</v>
      </c>
      <c r="D12" s="759"/>
      <c r="E12" s="758"/>
      <c r="F12" s="813"/>
      <c r="G12" s="758"/>
      <c r="H12" s="813"/>
      <c r="I12" s="758"/>
      <c r="J12" s="814"/>
      <c r="K12" s="759"/>
      <c r="L12" s="284"/>
      <c r="M12" s="284"/>
      <c r="N12" s="292"/>
      <c r="O12" s="292"/>
      <c r="T12" s="292"/>
    </row>
    <row r="13" spans="1:20" s="404" customFormat="1" ht="14.25" customHeight="1">
      <c r="A13" s="402" t="s">
        <v>216</v>
      </c>
      <c r="B13" s="405" t="s">
        <v>216</v>
      </c>
      <c r="C13" s="208" t="s">
        <v>1080</v>
      </c>
      <c r="D13" s="759">
        <v>1.2</v>
      </c>
      <c r="E13" s="758">
        <v>0.1</v>
      </c>
      <c r="F13" s="813">
        <v>1319.4</v>
      </c>
      <c r="G13" s="758">
        <v>1.2</v>
      </c>
      <c r="H13" s="813">
        <v>1.1000000000000001</v>
      </c>
      <c r="I13" s="758">
        <v>885.6</v>
      </c>
      <c r="J13" s="814">
        <v>104.3</v>
      </c>
      <c r="K13" s="759">
        <v>190.4</v>
      </c>
      <c r="L13" s="406"/>
      <c r="M13" s="284"/>
      <c r="N13" s="292"/>
      <c r="O13" s="292"/>
      <c r="T13" s="292"/>
    </row>
    <row r="14" spans="1:20" s="404" customFormat="1" ht="14.25" customHeight="1">
      <c r="A14" s="402"/>
      <c r="B14" s="405"/>
      <c r="C14" s="364" t="s">
        <v>1081</v>
      </c>
      <c r="D14" s="759"/>
      <c r="E14" s="758"/>
      <c r="F14" s="813"/>
      <c r="G14" s="758"/>
      <c r="H14" s="813"/>
      <c r="I14" s="758"/>
      <c r="J14" s="814"/>
      <c r="K14" s="759"/>
      <c r="L14" s="406"/>
      <c r="M14" s="284"/>
      <c r="N14" s="292"/>
      <c r="O14" s="292"/>
      <c r="T14" s="292"/>
    </row>
    <row r="15" spans="1:20" s="404" customFormat="1" ht="14.25" customHeight="1">
      <c r="A15" s="402">
        <v>5</v>
      </c>
      <c r="B15" s="405" t="s">
        <v>216</v>
      </c>
      <c r="C15" s="206"/>
      <c r="D15" s="759">
        <v>0.8</v>
      </c>
      <c r="E15" s="758">
        <v>0.1</v>
      </c>
      <c r="F15" s="813">
        <v>528.29999999999995</v>
      </c>
      <c r="G15" s="758">
        <v>0.1</v>
      </c>
      <c r="H15" s="813">
        <v>0.4</v>
      </c>
      <c r="I15" s="758">
        <v>122.4</v>
      </c>
      <c r="J15" s="813">
        <v>18.600000000000001</v>
      </c>
      <c r="K15" s="759" t="s">
        <v>558</v>
      </c>
      <c r="L15" s="406"/>
      <c r="M15" s="284"/>
      <c r="N15" s="292"/>
      <c r="O15" s="292"/>
      <c r="T15" s="292"/>
    </row>
    <row r="16" spans="1:20" ht="14.25" customHeight="1">
      <c r="A16" s="402" t="s">
        <v>216</v>
      </c>
      <c r="B16" s="311" t="s">
        <v>217</v>
      </c>
      <c r="C16" s="34"/>
      <c r="D16" s="254">
        <v>0.8</v>
      </c>
      <c r="E16" s="253">
        <v>0</v>
      </c>
      <c r="F16" s="625">
        <v>504.1</v>
      </c>
      <c r="G16" s="253">
        <v>0.1</v>
      </c>
      <c r="H16" s="625">
        <v>0.2</v>
      </c>
      <c r="I16" s="253">
        <v>98.4</v>
      </c>
      <c r="J16" s="625">
        <v>18.5</v>
      </c>
      <c r="K16" s="254" t="s">
        <v>558</v>
      </c>
      <c r="L16" s="276"/>
      <c r="M16" s="276"/>
      <c r="N16" s="266"/>
      <c r="O16" s="266"/>
    </row>
    <row r="17" spans="1:15" ht="14.25" customHeight="1">
      <c r="A17" s="402" t="s">
        <v>216</v>
      </c>
      <c r="B17" s="311" t="s">
        <v>218</v>
      </c>
      <c r="C17" s="34"/>
      <c r="D17" s="254">
        <v>0.1</v>
      </c>
      <c r="E17" s="253">
        <v>0</v>
      </c>
      <c r="F17" s="625">
        <v>24.2</v>
      </c>
      <c r="G17" s="253">
        <v>0</v>
      </c>
      <c r="H17" s="625">
        <v>0.2</v>
      </c>
      <c r="I17" s="253">
        <v>23.9</v>
      </c>
      <c r="J17" s="625">
        <v>0.2</v>
      </c>
      <c r="K17" s="254" t="s">
        <v>558</v>
      </c>
      <c r="L17" s="276"/>
      <c r="M17" s="276"/>
      <c r="N17" s="266"/>
      <c r="O17" s="266"/>
    </row>
    <row r="18" spans="1:15" s="404" customFormat="1" ht="14.25" customHeight="1">
      <c r="A18" s="402">
        <v>6</v>
      </c>
      <c r="B18" s="407"/>
      <c r="C18" s="206"/>
      <c r="D18" s="759" t="s">
        <v>558</v>
      </c>
      <c r="E18" s="758" t="s">
        <v>558</v>
      </c>
      <c r="F18" s="813">
        <v>99.5</v>
      </c>
      <c r="G18" s="758">
        <v>0.8</v>
      </c>
      <c r="H18" s="813">
        <v>0.1</v>
      </c>
      <c r="I18" s="758">
        <v>98.5</v>
      </c>
      <c r="J18" s="813" t="s">
        <v>558</v>
      </c>
      <c r="K18" s="759" t="s">
        <v>558</v>
      </c>
      <c r="L18" s="406"/>
      <c r="M18" s="284"/>
      <c r="N18" s="292"/>
      <c r="O18" s="292"/>
    </row>
    <row r="19" spans="1:15" ht="14.25" customHeight="1">
      <c r="A19" s="402" t="s">
        <v>216</v>
      </c>
      <c r="B19" s="311" t="s">
        <v>556</v>
      </c>
      <c r="C19" s="34"/>
      <c r="D19" s="254" t="s">
        <v>558</v>
      </c>
      <c r="E19" s="758" t="s">
        <v>558</v>
      </c>
      <c r="F19" s="625">
        <v>33</v>
      </c>
      <c r="G19" s="253">
        <v>0.5</v>
      </c>
      <c r="H19" s="625">
        <v>0</v>
      </c>
      <c r="I19" s="253">
        <v>32.299999999999997</v>
      </c>
      <c r="J19" s="625" t="s">
        <v>558</v>
      </c>
      <c r="K19" s="254" t="s">
        <v>558</v>
      </c>
      <c r="L19" s="219"/>
      <c r="M19" s="276"/>
      <c r="N19" s="266"/>
      <c r="O19" s="266"/>
    </row>
    <row r="20" spans="1:15" ht="14.25" customHeight="1">
      <c r="A20" s="402" t="s">
        <v>216</v>
      </c>
      <c r="B20" s="311" t="s">
        <v>557</v>
      </c>
      <c r="C20" s="34"/>
      <c r="D20" s="254" t="s">
        <v>558</v>
      </c>
      <c r="E20" s="253" t="s">
        <v>558</v>
      </c>
      <c r="F20" s="625">
        <v>66.5</v>
      </c>
      <c r="G20" s="253">
        <v>0.2</v>
      </c>
      <c r="H20" s="625">
        <v>0.1</v>
      </c>
      <c r="I20" s="253">
        <v>66.099999999999994</v>
      </c>
      <c r="J20" s="625" t="s">
        <v>558</v>
      </c>
      <c r="K20" s="254" t="s">
        <v>558</v>
      </c>
      <c r="L20" s="276"/>
      <c r="M20" s="276"/>
      <c r="N20" s="266"/>
      <c r="O20" s="266"/>
    </row>
    <row r="21" spans="1:15" s="404" customFormat="1" ht="14.25" customHeight="1">
      <c r="A21" s="402">
        <v>7</v>
      </c>
      <c r="B21" s="407"/>
      <c r="C21" s="206"/>
      <c r="D21" s="759">
        <v>0.2</v>
      </c>
      <c r="E21" s="758">
        <v>0</v>
      </c>
      <c r="F21" s="813">
        <v>586.6</v>
      </c>
      <c r="G21" s="758">
        <v>0.2</v>
      </c>
      <c r="H21" s="813">
        <v>0.4</v>
      </c>
      <c r="I21" s="758">
        <v>584.9</v>
      </c>
      <c r="J21" s="813">
        <v>78.2</v>
      </c>
      <c r="K21" s="759">
        <v>190.4</v>
      </c>
      <c r="L21" s="284"/>
      <c r="M21" s="284"/>
      <c r="N21" s="292"/>
      <c r="O21" s="292"/>
    </row>
    <row r="22" spans="1:15" ht="14.25" customHeight="1">
      <c r="A22" s="402" t="s">
        <v>216</v>
      </c>
      <c r="B22" s="311" t="s">
        <v>219</v>
      </c>
      <c r="C22" s="34"/>
      <c r="D22" s="254">
        <v>0.2</v>
      </c>
      <c r="E22" s="253">
        <v>0</v>
      </c>
      <c r="F22" s="625">
        <v>586.6</v>
      </c>
      <c r="G22" s="253">
        <v>0.2</v>
      </c>
      <c r="H22" s="625">
        <v>0.4</v>
      </c>
      <c r="I22" s="253">
        <v>584.9</v>
      </c>
      <c r="J22" s="625">
        <v>78.2</v>
      </c>
      <c r="K22" s="254">
        <v>190.4</v>
      </c>
      <c r="L22" s="219"/>
      <c r="M22" s="276"/>
      <c r="N22" s="266"/>
      <c r="O22" s="266"/>
    </row>
    <row r="23" spans="1:15" s="404" customFormat="1" ht="14.25" customHeight="1">
      <c r="A23" s="402">
        <v>8</v>
      </c>
      <c r="B23" s="407"/>
      <c r="C23" s="206"/>
      <c r="D23" s="759">
        <v>0.1</v>
      </c>
      <c r="E23" s="758">
        <v>0</v>
      </c>
      <c r="F23" s="813">
        <v>76</v>
      </c>
      <c r="G23" s="758">
        <v>0.1</v>
      </c>
      <c r="H23" s="813">
        <v>0.2</v>
      </c>
      <c r="I23" s="758">
        <v>75.599999999999994</v>
      </c>
      <c r="J23" s="813">
        <v>6.7</v>
      </c>
      <c r="K23" s="759" t="s">
        <v>558</v>
      </c>
      <c r="L23" s="406"/>
      <c r="M23" s="284"/>
      <c r="N23" s="292"/>
      <c r="O23" s="292"/>
    </row>
    <row r="24" spans="1:15" ht="14.25" customHeight="1">
      <c r="A24" s="402" t="s">
        <v>216</v>
      </c>
      <c r="B24" s="311" t="s">
        <v>220</v>
      </c>
      <c r="C24" s="34"/>
      <c r="D24" s="254">
        <v>0.1</v>
      </c>
      <c r="E24" s="253">
        <v>0</v>
      </c>
      <c r="F24" s="625">
        <v>47.5</v>
      </c>
      <c r="G24" s="253">
        <v>0.1</v>
      </c>
      <c r="H24" s="625">
        <v>0.2</v>
      </c>
      <c r="I24" s="253">
        <v>47.2</v>
      </c>
      <c r="J24" s="625">
        <v>6.3</v>
      </c>
      <c r="K24" s="254" t="s">
        <v>558</v>
      </c>
      <c r="L24" s="276"/>
      <c r="M24" s="276"/>
      <c r="N24" s="266"/>
      <c r="O24" s="266"/>
    </row>
    <row r="25" spans="1:15" ht="14.25" customHeight="1">
      <c r="A25" s="402" t="s">
        <v>216</v>
      </c>
      <c r="B25" s="311" t="s">
        <v>221</v>
      </c>
      <c r="C25" s="34"/>
      <c r="D25" s="254">
        <v>0</v>
      </c>
      <c r="E25" s="253">
        <v>0</v>
      </c>
      <c r="F25" s="625">
        <v>28.5</v>
      </c>
      <c r="G25" s="253">
        <v>0.1</v>
      </c>
      <c r="H25" s="625">
        <v>0</v>
      </c>
      <c r="I25" s="253">
        <v>28.4</v>
      </c>
      <c r="J25" s="625">
        <v>0.4</v>
      </c>
      <c r="K25" s="254" t="s">
        <v>558</v>
      </c>
      <c r="L25" s="276"/>
      <c r="M25" s="276"/>
      <c r="N25" s="266"/>
      <c r="O25" s="266"/>
    </row>
    <row r="26" spans="1:15" s="404" customFormat="1" ht="14.25" customHeight="1">
      <c r="A26" s="402">
        <v>9</v>
      </c>
      <c r="B26" s="407"/>
      <c r="C26" s="292"/>
      <c r="D26" s="759">
        <v>0.1</v>
      </c>
      <c r="E26" s="758" t="s">
        <v>558</v>
      </c>
      <c r="F26" s="813">
        <v>29.1</v>
      </c>
      <c r="G26" s="758" t="s">
        <v>558</v>
      </c>
      <c r="H26" s="813">
        <v>0</v>
      </c>
      <c r="I26" s="758">
        <v>4.2</v>
      </c>
      <c r="J26" s="813">
        <v>0.8</v>
      </c>
      <c r="K26" s="759" t="s">
        <v>558</v>
      </c>
      <c r="L26" s="406"/>
      <c r="M26" s="284"/>
      <c r="N26" s="292"/>
      <c r="O26" s="292"/>
    </row>
    <row r="27" spans="1:15" ht="14.25" customHeight="1">
      <c r="A27" s="402"/>
      <c r="B27" s="311" t="s">
        <v>645</v>
      </c>
      <c r="C27" s="34"/>
      <c r="D27" s="254" t="s">
        <v>558</v>
      </c>
      <c r="E27" s="253" t="s">
        <v>558</v>
      </c>
      <c r="F27" s="625">
        <v>0.8</v>
      </c>
      <c r="G27" s="253" t="s">
        <v>558</v>
      </c>
      <c r="H27" s="625" t="s">
        <v>558</v>
      </c>
      <c r="I27" s="253">
        <v>0.8</v>
      </c>
      <c r="J27" s="625" t="s">
        <v>558</v>
      </c>
      <c r="K27" s="254" t="s">
        <v>558</v>
      </c>
      <c r="L27" s="219"/>
      <c r="M27" s="276"/>
      <c r="N27" s="266"/>
      <c r="O27" s="266"/>
    </row>
    <row r="28" spans="1:15" ht="14.25" customHeight="1">
      <c r="A28" s="402" t="s">
        <v>216</v>
      </c>
      <c r="B28" s="311" t="s">
        <v>646</v>
      </c>
      <c r="C28" s="34"/>
      <c r="D28" s="254">
        <v>0.1</v>
      </c>
      <c r="E28" s="253" t="s">
        <v>558</v>
      </c>
      <c r="F28" s="625">
        <v>28.3</v>
      </c>
      <c r="G28" s="253" t="s">
        <v>558</v>
      </c>
      <c r="H28" s="625">
        <v>0</v>
      </c>
      <c r="I28" s="253">
        <v>3.5</v>
      </c>
      <c r="J28" s="625">
        <v>0.8</v>
      </c>
      <c r="K28" s="254" t="s">
        <v>558</v>
      </c>
      <c r="L28" s="276"/>
      <c r="M28" s="276"/>
      <c r="N28" s="266"/>
      <c r="O28" s="266"/>
    </row>
    <row r="29" spans="1:15" s="404" customFormat="1" ht="14.25" customHeight="1">
      <c r="A29" s="402" t="s">
        <v>216</v>
      </c>
      <c r="B29" s="407"/>
      <c r="C29" s="208" t="s">
        <v>1083</v>
      </c>
      <c r="D29" s="759">
        <v>14.4</v>
      </c>
      <c r="E29" s="758">
        <v>4.0999999999999996</v>
      </c>
      <c r="F29" s="813">
        <v>60189.3</v>
      </c>
      <c r="G29" s="758">
        <v>52.4</v>
      </c>
      <c r="H29" s="813">
        <v>234.1</v>
      </c>
      <c r="I29" s="758">
        <v>59795.5</v>
      </c>
      <c r="J29" s="814">
        <v>5799.4</v>
      </c>
      <c r="K29" s="759">
        <v>1005</v>
      </c>
      <c r="L29" s="284"/>
      <c r="M29" s="284"/>
      <c r="N29" s="292"/>
      <c r="O29" s="292"/>
    </row>
    <row r="30" spans="1:15" s="404" customFormat="1" ht="14.25" customHeight="1">
      <c r="A30" s="402"/>
      <c r="B30" s="407"/>
      <c r="C30" s="364" t="s">
        <v>1082</v>
      </c>
      <c r="D30" s="759"/>
      <c r="E30" s="758"/>
      <c r="F30" s="813"/>
      <c r="G30" s="758"/>
      <c r="H30" s="813"/>
      <c r="I30" s="758"/>
      <c r="J30" s="814"/>
      <c r="K30" s="759"/>
      <c r="L30" s="284"/>
      <c r="M30" s="284"/>
      <c r="N30" s="292"/>
      <c r="O30" s="292"/>
    </row>
    <row r="31" spans="1:15" s="404" customFormat="1" ht="14.25" customHeight="1">
      <c r="A31" s="402">
        <v>10</v>
      </c>
      <c r="B31" s="407"/>
      <c r="C31" s="206"/>
      <c r="D31" s="759">
        <v>1.7</v>
      </c>
      <c r="E31" s="758">
        <v>1.2</v>
      </c>
      <c r="F31" s="813">
        <v>4176.5</v>
      </c>
      <c r="G31" s="758">
        <v>10.7</v>
      </c>
      <c r="H31" s="813">
        <v>7.1</v>
      </c>
      <c r="I31" s="758">
        <v>4150.8</v>
      </c>
      <c r="J31" s="814">
        <v>19.7</v>
      </c>
      <c r="K31" s="759">
        <v>1.5</v>
      </c>
      <c r="L31" s="406"/>
      <c r="M31" s="284"/>
      <c r="N31" s="292"/>
      <c r="O31" s="292"/>
    </row>
    <row r="32" spans="1:15" ht="14.25" customHeight="1">
      <c r="A32" s="402" t="s">
        <v>216</v>
      </c>
      <c r="B32" s="311" t="s">
        <v>1</v>
      </c>
      <c r="C32" s="34"/>
      <c r="D32" s="254">
        <v>0.2</v>
      </c>
      <c r="E32" s="253">
        <v>0.1</v>
      </c>
      <c r="F32" s="625">
        <v>281.3</v>
      </c>
      <c r="G32" s="253">
        <v>0.5</v>
      </c>
      <c r="H32" s="625">
        <v>0.9</v>
      </c>
      <c r="I32" s="253">
        <v>279.5</v>
      </c>
      <c r="J32" s="815">
        <v>1.7</v>
      </c>
      <c r="K32" s="254">
        <v>0.2</v>
      </c>
      <c r="L32" s="219"/>
      <c r="M32" s="276"/>
      <c r="N32" s="266"/>
      <c r="O32" s="266"/>
    </row>
    <row r="33" spans="1:15" ht="14.25" customHeight="1">
      <c r="A33" s="402" t="s">
        <v>216</v>
      </c>
      <c r="B33" s="311" t="s">
        <v>2</v>
      </c>
      <c r="C33" s="34"/>
      <c r="D33" s="254">
        <v>0.3</v>
      </c>
      <c r="E33" s="253">
        <v>0.3</v>
      </c>
      <c r="F33" s="625">
        <v>316.89999999999998</v>
      </c>
      <c r="G33" s="253">
        <v>0.5</v>
      </c>
      <c r="H33" s="625">
        <v>0.8</v>
      </c>
      <c r="I33" s="253">
        <v>315.10000000000002</v>
      </c>
      <c r="J33" s="815">
        <v>0.9</v>
      </c>
      <c r="K33" s="254">
        <v>0</v>
      </c>
      <c r="L33" s="276"/>
      <c r="M33" s="276"/>
      <c r="N33" s="266"/>
      <c r="O33" s="266"/>
    </row>
    <row r="34" spans="1:15" ht="14.25" customHeight="1">
      <c r="A34" s="402" t="s">
        <v>216</v>
      </c>
      <c r="B34" s="311" t="s">
        <v>3</v>
      </c>
      <c r="C34" s="34"/>
      <c r="D34" s="254">
        <v>0.1</v>
      </c>
      <c r="E34" s="253">
        <v>0</v>
      </c>
      <c r="F34" s="625">
        <v>194.6</v>
      </c>
      <c r="G34" s="253">
        <v>0.3</v>
      </c>
      <c r="H34" s="625">
        <v>0.1</v>
      </c>
      <c r="I34" s="253">
        <v>192.9</v>
      </c>
      <c r="J34" s="815">
        <v>0.6</v>
      </c>
      <c r="K34" s="254">
        <v>0</v>
      </c>
      <c r="L34" s="276"/>
      <c r="M34" s="276"/>
      <c r="N34" s="266"/>
      <c r="O34" s="266"/>
    </row>
    <row r="35" spans="1:15" ht="14.25" customHeight="1">
      <c r="A35" s="402"/>
      <c r="B35" s="311" t="s">
        <v>4</v>
      </c>
      <c r="C35" s="34"/>
      <c r="D35" s="254">
        <v>0.4</v>
      </c>
      <c r="E35" s="253">
        <v>0.2</v>
      </c>
      <c r="F35" s="625">
        <v>1809.8</v>
      </c>
      <c r="G35" s="253">
        <v>5</v>
      </c>
      <c r="H35" s="625">
        <v>1.3</v>
      </c>
      <c r="I35" s="253">
        <v>1801.4</v>
      </c>
      <c r="J35" s="815">
        <v>4</v>
      </c>
      <c r="K35" s="254">
        <v>0.2</v>
      </c>
      <c r="L35" s="219"/>
      <c r="M35" s="276"/>
      <c r="N35" s="266"/>
      <c r="O35" s="266"/>
    </row>
    <row r="36" spans="1:15" ht="14.25" customHeight="1">
      <c r="A36" s="402"/>
      <c r="B36" s="311" t="s">
        <v>647</v>
      </c>
      <c r="C36" s="34"/>
      <c r="D36" s="254">
        <v>0.1</v>
      </c>
      <c r="E36" s="253">
        <v>0</v>
      </c>
      <c r="F36" s="625">
        <v>36.799999999999997</v>
      </c>
      <c r="G36" s="253">
        <v>0.1</v>
      </c>
      <c r="H36" s="625">
        <v>0.1</v>
      </c>
      <c r="I36" s="253">
        <v>36.6</v>
      </c>
      <c r="J36" s="815">
        <v>1.2</v>
      </c>
      <c r="K36" s="254" t="s">
        <v>558</v>
      </c>
      <c r="L36" s="219"/>
      <c r="M36" s="276"/>
      <c r="N36" s="266" t="s">
        <v>683</v>
      </c>
      <c r="O36" s="266"/>
    </row>
    <row r="37" spans="1:15" ht="14.25" customHeight="1">
      <c r="A37" s="402"/>
      <c r="B37" s="311" t="s">
        <v>648</v>
      </c>
      <c r="C37" s="34"/>
      <c r="D37" s="254">
        <v>0</v>
      </c>
      <c r="E37" s="253">
        <v>0</v>
      </c>
      <c r="F37" s="625">
        <v>13.7</v>
      </c>
      <c r="G37" s="253" t="s">
        <v>558</v>
      </c>
      <c r="H37" s="625">
        <v>0</v>
      </c>
      <c r="I37" s="253">
        <v>13.7</v>
      </c>
      <c r="J37" s="815" t="s">
        <v>558</v>
      </c>
      <c r="K37" s="254" t="s">
        <v>558</v>
      </c>
      <c r="L37" s="276"/>
      <c r="M37" s="276"/>
      <c r="N37" s="266"/>
      <c r="O37" s="266"/>
    </row>
    <row r="38" spans="1:15" ht="14.25" customHeight="1">
      <c r="A38" s="402"/>
      <c r="B38" s="311" t="s">
        <v>5</v>
      </c>
      <c r="C38" s="34"/>
      <c r="D38" s="254">
        <v>0.7</v>
      </c>
      <c r="E38" s="253">
        <v>0.5</v>
      </c>
      <c r="F38" s="625">
        <v>1368.6</v>
      </c>
      <c r="G38" s="253">
        <v>4.2</v>
      </c>
      <c r="H38" s="625">
        <v>3.7</v>
      </c>
      <c r="I38" s="253">
        <v>1358.6</v>
      </c>
      <c r="J38" s="815">
        <v>11.2</v>
      </c>
      <c r="K38" s="254">
        <v>1.2</v>
      </c>
      <c r="L38" s="276"/>
      <c r="M38" s="276"/>
      <c r="N38" s="266"/>
      <c r="O38" s="266"/>
    </row>
    <row r="39" spans="1:15" ht="14.25" customHeight="1">
      <c r="A39" s="402"/>
      <c r="B39" s="311" t="s">
        <v>649</v>
      </c>
      <c r="C39" s="34"/>
      <c r="D39" s="254">
        <v>0</v>
      </c>
      <c r="E39" s="253">
        <v>0</v>
      </c>
      <c r="F39" s="625">
        <v>154.9</v>
      </c>
      <c r="G39" s="253">
        <v>0.1</v>
      </c>
      <c r="H39" s="625">
        <v>0.2</v>
      </c>
      <c r="I39" s="253">
        <v>153.19999999999999</v>
      </c>
      <c r="J39" s="815">
        <v>0.2</v>
      </c>
      <c r="K39" s="254">
        <v>0</v>
      </c>
      <c r="L39" s="219"/>
      <c r="M39" s="276"/>
      <c r="N39" s="266"/>
      <c r="O39" s="266"/>
    </row>
    <row r="40" spans="1:15" s="404" customFormat="1" ht="14.25" customHeight="1">
      <c r="A40" s="402">
        <v>11</v>
      </c>
      <c r="B40" s="407"/>
      <c r="C40" s="206"/>
      <c r="D40" s="759">
        <v>0.2</v>
      </c>
      <c r="E40" s="758">
        <v>0</v>
      </c>
      <c r="F40" s="813">
        <v>192</v>
      </c>
      <c r="G40" s="758">
        <v>0.2</v>
      </c>
      <c r="H40" s="813">
        <v>0.3</v>
      </c>
      <c r="I40" s="758">
        <v>191.4</v>
      </c>
      <c r="J40" s="814">
        <v>4.9000000000000004</v>
      </c>
      <c r="K40" s="759">
        <v>9.6999999999999993</v>
      </c>
      <c r="L40" s="406"/>
      <c r="M40" s="284"/>
      <c r="N40" s="292"/>
      <c r="O40" s="292"/>
    </row>
    <row r="41" spans="1:15" ht="14.25" customHeight="1">
      <c r="A41" s="402"/>
      <c r="B41" s="311" t="s">
        <v>6</v>
      </c>
      <c r="C41" s="34"/>
      <c r="D41" s="254">
        <v>0.2</v>
      </c>
      <c r="E41" s="253">
        <v>0</v>
      </c>
      <c r="F41" s="625">
        <v>192</v>
      </c>
      <c r="G41" s="253">
        <v>0.2</v>
      </c>
      <c r="H41" s="625">
        <v>0.3</v>
      </c>
      <c r="I41" s="253">
        <v>191.4</v>
      </c>
      <c r="J41" s="815">
        <v>4.9000000000000004</v>
      </c>
      <c r="K41" s="254">
        <v>9.6999999999999993</v>
      </c>
      <c r="L41" s="276"/>
      <c r="M41" s="276"/>
      <c r="N41" s="266"/>
      <c r="O41" s="266"/>
    </row>
    <row r="42" spans="1:15" s="404" customFormat="1" ht="14.25" customHeight="1">
      <c r="A42" s="402">
        <v>12</v>
      </c>
      <c r="B42" s="407"/>
      <c r="C42" s="206"/>
      <c r="D42" s="759">
        <v>0</v>
      </c>
      <c r="E42" s="758">
        <v>0</v>
      </c>
      <c r="F42" s="813">
        <v>25</v>
      </c>
      <c r="G42" s="758">
        <v>0</v>
      </c>
      <c r="H42" s="813">
        <v>0</v>
      </c>
      <c r="I42" s="758">
        <v>25</v>
      </c>
      <c r="J42" s="814">
        <v>4.5</v>
      </c>
      <c r="K42" s="759" t="s">
        <v>558</v>
      </c>
      <c r="L42" s="284"/>
      <c r="M42" s="284"/>
      <c r="N42" s="292"/>
      <c r="O42" s="292"/>
    </row>
    <row r="43" spans="1:15" ht="14.25" customHeight="1">
      <c r="A43" s="402"/>
      <c r="B43" s="311" t="s">
        <v>650</v>
      </c>
      <c r="C43" s="34"/>
      <c r="D43" s="254">
        <v>0</v>
      </c>
      <c r="E43" s="253">
        <v>0</v>
      </c>
      <c r="F43" s="625">
        <v>25</v>
      </c>
      <c r="G43" s="253">
        <v>0</v>
      </c>
      <c r="H43" s="625">
        <v>0</v>
      </c>
      <c r="I43" s="253">
        <v>25</v>
      </c>
      <c r="J43" s="815">
        <v>4.5</v>
      </c>
      <c r="K43" s="254" t="s">
        <v>558</v>
      </c>
      <c r="L43" s="219"/>
      <c r="M43" s="276"/>
      <c r="N43" s="266"/>
      <c r="O43" s="266"/>
    </row>
    <row r="44" spans="1:15" s="404" customFormat="1" ht="14.25" customHeight="1">
      <c r="A44" s="402">
        <v>13</v>
      </c>
      <c r="B44" s="407"/>
      <c r="C44" s="206"/>
      <c r="D44" s="759">
        <v>0</v>
      </c>
      <c r="E44" s="758">
        <v>0</v>
      </c>
      <c r="F44" s="813">
        <v>16.399999999999999</v>
      </c>
      <c r="G44" s="758">
        <v>0</v>
      </c>
      <c r="H44" s="813">
        <v>0</v>
      </c>
      <c r="I44" s="758">
        <v>16.3</v>
      </c>
      <c r="J44" s="814">
        <v>0.1</v>
      </c>
      <c r="K44" s="759">
        <v>0</v>
      </c>
      <c r="L44" s="406"/>
      <c r="M44" s="284"/>
      <c r="N44" s="292"/>
      <c r="O44" s="292"/>
    </row>
    <row r="45" spans="1:15" ht="14.25" customHeight="1">
      <c r="A45" s="402"/>
      <c r="B45" s="311" t="s">
        <v>7</v>
      </c>
      <c r="C45" s="34"/>
      <c r="D45" s="254">
        <v>0</v>
      </c>
      <c r="E45" s="253">
        <v>0</v>
      </c>
      <c r="F45" s="625">
        <v>4.8</v>
      </c>
      <c r="G45" s="253">
        <v>0</v>
      </c>
      <c r="H45" s="625">
        <v>0</v>
      </c>
      <c r="I45" s="253">
        <v>4.8</v>
      </c>
      <c r="J45" s="815">
        <v>0.1</v>
      </c>
      <c r="K45" s="254" t="s">
        <v>558</v>
      </c>
      <c r="L45" s="276"/>
      <c r="M45" s="276"/>
      <c r="N45" s="266"/>
      <c r="O45" s="266"/>
    </row>
    <row r="46" spans="1:15" ht="14.25" customHeight="1">
      <c r="A46" s="402"/>
      <c r="B46" s="311" t="s">
        <v>651</v>
      </c>
      <c r="C46" s="34"/>
      <c r="D46" s="254" t="s">
        <v>558</v>
      </c>
      <c r="E46" s="253" t="s">
        <v>558</v>
      </c>
      <c r="F46" s="625">
        <v>3.3</v>
      </c>
      <c r="G46" s="254" t="s">
        <v>558</v>
      </c>
      <c r="H46" s="254" t="s">
        <v>558</v>
      </c>
      <c r="I46" s="253">
        <v>3.3</v>
      </c>
      <c r="J46" s="254" t="s">
        <v>558</v>
      </c>
      <c r="K46" s="254" t="s">
        <v>558</v>
      </c>
      <c r="L46" s="276"/>
      <c r="M46" s="276"/>
      <c r="N46" s="266"/>
      <c r="O46" s="266"/>
    </row>
    <row r="47" spans="1:15" ht="14.25" customHeight="1">
      <c r="A47" s="402"/>
      <c r="B47" s="311" t="s">
        <v>652</v>
      </c>
      <c r="C47" s="34"/>
      <c r="D47" s="254">
        <v>0</v>
      </c>
      <c r="E47" s="253">
        <v>0</v>
      </c>
      <c r="F47" s="625">
        <v>8.1999999999999993</v>
      </c>
      <c r="G47" s="253">
        <v>0</v>
      </c>
      <c r="H47" s="625">
        <v>0</v>
      </c>
      <c r="I47" s="253">
        <v>8.1999999999999993</v>
      </c>
      <c r="J47" s="815">
        <v>0</v>
      </c>
      <c r="K47" s="254">
        <v>0</v>
      </c>
      <c r="L47" s="219"/>
      <c r="M47" s="276"/>
      <c r="N47" s="266"/>
      <c r="O47" s="266"/>
    </row>
    <row r="48" spans="1:15" s="404" customFormat="1" ht="14.25" customHeight="1">
      <c r="A48" s="402">
        <v>15</v>
      </c>
      <c r="B48" s="407"/>
      <c r="C48" s="206"/>
      <c r="D48" s="759">
        <v>0</v>
      </c>
      <c r="E48" s="758">
        <v>0</v>
      </c>
      <c r="F48" s="813">
        <v>5.6</v>
      </c>
      <c r="G48" s="758">
        <v>0</v>
      </c>
      <c r="H48" s="813">
        <v>0</v>
      </c>
      <c r="I48" s="758">
        <v>5.5</v>
      </c>
      <c r="J48" s="759" t="s">
        <v>558</v>
      </c>
      <c r="K48" s="759">
        <v>0</v>
      </c>
      <c r="L48" s="406"/>
      <c r="M48" s="284"/>
      <c r="N48" s="292"/>
      <c r="O48" s="292"/>
    </row>
    <row r="49" spans="1:15" ht="14.25" customHeight="1">
      <c r="A49" s="402"/>
      <c r="B49" s="311" t="s">
        <v>8</v>
      </c>
      <c r="C49" s="34"/>
      <c r="D49" s="254" t="s">
        <v>558</v>
      </c>
      <c r="E49" s="253" t="s">
        <v>558</v>
      </c>
      <c r="F49" s="625">
        <v>5</v>
      </c>
      <c r="G49" s="253">
        <v>0</v>
      </c>
      <c r="H49" s="625">
        <v>0</v>
      </c>
      <c r="I49" s="253">
        <v>4.9000000000000004</v>
      </c>
      <c r="J49" s="254" t="s">
        <v>558</v>
      </c>
      <c r="K49" s="254" t="s">
        <v>558</v>
      </c>
      <c r="L49" s="276"/>
      <c r="M49" s="276"/>
      <c r="N49" s="266"/>
      <c r="O49" s="266"/>
    </row>
    <row r="50" spans="1:15" ht="14.25" customHeight="1">
      <c r="A50" s="402"/>
      <c r="B50" s="311" t="s">
        <v>9</v>
      </c>
      <c r="C50" s="34"/>
      <c r="D50" s="254">
        <v>0</v>
      </c>
      <c r="E50" s="253">
        <v>0</v>
      </c>
      <c r="F50" s="625">
        <v>0.7</v>
      </c>
      <c r="G50" s="253">
        <v>0</v>
      </c>
      <c r="H50" s="625">
        <v>0</v>
      </c>
      <c r="I50" s="253">
        <v>0.6</v>
      </c>
      <c r="J50" s="254" t="s">
        <v>558</v>
      </c>
      <c r="K50" s="254">
        <v>0</v>
      </c>
      <c r="L50" s="276"/>
      <c r="M50" s="276"/>
      <c r="N50" s="266"/>
      <c r="O50" s="266"/>
    </row>
    <row r="51" spans="1:15" s="404" customFormat="1" ht="14.25" customHeight="1">
      <c r="A51" s="402">
        <v>16</v>
      </c>
      <c r="B51" s="407"/>
      <c r="C51" s="206"/>
      <c r="D51" s="759">
        <v>1.4</v>
      </c>
      <c r="E51" s="758">
        <v>0.6</v>
      </c>
      <c r="F51" s="813">
        <v>1781.2</v>
      </c>
      <c r="G51" s="758">
        <v>0.6</v>
      </c>
      <c r="H51" s="813">
        <v>4.0999999999999996</v>
      </c>
      <c r="I51" s="758">
        <v>1769.3</v>
      </c>
      <c r="J51" s="814">
        <v>741.2</v>
      </c>
      <c r="K51" s="759">
        <v>1.2</v>
      </c>
      <c r="L51" s="406"/>
      <c r="M51" s="284"/>
      <c r="N51" s="292"/>
      <c r="O51" s="292"/>
    </row>
    <row r="52" spans="1:15" ht="14.25" customHeight="1">
      <c r="A52" s="402"/>
      <c r="B52" s="311" t="s">
        <v>653</v>
      </c>
      <c r="C52" s="34"/>
      <c r="D52" s="254">
        <v>0</v>
      </c>
      <c r="E52" s="253">
        <v>0</v>
      </c>
      <c r="F52" s="625">
        <v>68.900000000000006</v>
      </c>
      <c r="G52" s="253">
        <v>0</v>
      </c>
      <c r="H52" s="625">
        <v>0.2</v>
      </c>
      <c r="I52" s="253">
        <v>68.599999999999994</v>
      </c>
      <c r="J52" s="815">
        <v>1.8</v>
      </c>
      <c r="K52" s="254">
        <v>0</v>
      </c>
      <c r="L52" s="219"/>
      <c r="M52" s="276"/>
      <c r="N52" s="266"/>
      <c r="O52" s="266"/>
    </row>
    <row r="53" spans="1:15" ht="14.25" customHeight="1">
      <c r="A53" s="402"/>
      <c r="B53" s="311" t="s">
        <v>10</v>
      </c>
      <c r="C53" s="34"/>
      <c r="D53" s="254">
        <v>1.4</v>
      </c>
      <c r="E53" s="253">
        <v>0.6</v>
      </c>
      <c r="F53" s="625">
        <v>1712.2</v>
      </c>
      <c r="G53" s="253">
        <v>0.6</v>
      </c>
      <c r="H53" s="625">
        <v>3.9</v>
      </c>
      <c r="I53" s="253">
        <v>1700.6</v>
      </c>
      <c r="J53" s="815">
        <v>739.5</v>
      </c>
      <c r="K53" s="254">
        <v>1.2</v>
      </c>
      <c r="L53" s="276"/>
      <c r="M53" s="276"/>
      <c r="N53" s="266"/>
      <c r="O53" s="266"/>
    </row>
    <row r="54" spans="1:15" s="404" customFormat="1" ht="14.25" customHeight="1">
      <c r="A54" s="402">
        <v>17</v>
      </c>
      <c r="B54" s="407"/>
      <c r="C54" s="206"/>
      <c r="D54" s="759">
        <v>0.5</v>
      </c>
      <c r="E54" s="758">
        <v>0.2</v>
      </c>
      <c r="F54" s="813">
        <v>4634.3999999999996</v>
      </c>
      <c r="G54" s="758">
        <v>1.9</v>
      </c>
      <c r="H54" s="813">
        <v>2.1</v>
      </c>
      <c r="I54" s="758">
        <v>4624.8999999999996</v>
      </c>
      <c r="J54" s="814">
        <v>228</v>
      </c>
      <c r="K54" s="759">
        <v>1.4</v>
      </c>
      <c r="L54" s="284"/>
      <c r="M54" s="284"/>
      <c r="N54" s="292"/>
      <c r="O54" s="292"/>
    </row>
    <row r="55" spans="1:15" ht="14.25" customHeight="1">
      <c r="A55" s="402"/>
      <c r="B55" s="311" t="s">
        <v>11</v>
      </c>
      <c r="C55" s="34"/>
      <c r="D55" s="254">
        <v>0.4</v>
      </c>
      <c r="E55" s="253">
        <v>0.1</v>
      </c>
      <c r="F55" s="625">
        <v>4335.1000000000004</v>
      </c>
      <c r="G55" s="253">
        <v>1.4</v>
      </c>
      <c r="H55" s="625">
        <v>1.6</v>
      </c>
      <c r="I55" s="253">
        <v>4328.3</v>
      </c>
      <c r="J55" s="815">
        <v>216.4</v>
      </c>
      <c r="K55" s="254">
        <v>0.3</v>
      </c>
      <c r="L55" s="219"/>
      <c r="M55" s="276"/>
      <c r="N55" s="266"/>
      <c r="O55" s="266"/>
    </row>
    <row r="56" spans="1:15" ht="14.25" customHeight="1">
      <c r="A56" s="402"/>
      <c r="B56" s="311" t="s">
        <v>12</v>
      </c>
      <c r="C56" s="34"/>
      <c r="D56" s="254">
        <v>0.1</v>
      </c>
      <c r="E56" s="253">
        <v>0</v>
      </c>
      <c r="F56" s="625">
        <v>299.39999999999998</v>
      </c>
      <c r="G56" s="253">
        <v>0.5</v>
      </c>
      <c r="H56" s="625">
        <v>0.5</v>
      </c>
      <c r="I56" s="253">
        <v>296.60000000000002</v>
      </c>
      <c r="J56" s="815">
        <v>11.6</v>
      </c>
      <c r="K56" s="254">
        <v>1.1000000000000001</v>
      </c>
      <c r="L56" s="219"/>
      <c r="M56" s="276"/>
      <c r="N56" s="266"/>
      <c r="O56" s="266"/>
    </row>
    <row r="57" spans="1:15" s="404" customFormat="1" ht="14.25" customHeight="1">
      <c r="A57" s="402">
        <v>18</v>
      </c>
      <c r="B57" s="407"/>
      <c r="C57" s="206"/>
      <c r="D57" s="759" t="s">
        <v>558</v>
      </c>
      <c r="E57" s="758" t="s">
        <v>558</v>
      </c>
      <c r="F57" s="813">
        <v>1.6</v>
      </c>
      <c r="G57" s="758" t="s">
        <v>558</v>
      </c>
      <c r="H57" s="758" t="s">
        <v>558</v>
      </c>
      <c r="I57" s="758">
        <v>1.5</v>
      </c>
      <c r="J57" s="814">
        <v>28.5</v>
      </c>
      <c r="K57" s="759">
        <v>1.1000000000000001</v>
      </c>
      <c r="L57" s="284"/>
      <c r="M57" s="284"/>
      <c r="N57" s="292"/>
      <c r="O57" s="292"/>
    </row>
    <row r="58" spans="1:15" ht="14.25" customHeight="1">
      <c r="A58" s="402"/>
      <c r="B58" s="311" t="s">
        <v>654</v>
      </c>
      <c r="C58" s="34"/>
      <c r="D58" s="254" t="s">
        <v>558</v>
      </c>
      <c r="E58" s="253" t="s">
        <v>558</v>
      </c>
      <c r="F58" s="625">
        <v>1.6</v>
      </c>
      <c r="G58" s="254" t="s">
        <v>558</v>
      </c>
      <c r="H58" s="254" t="s">
        <v>558</v>
      </c>
      <c r="I58" s="253">
        <v>1.5</v>
      </c>
      <c r="J58" s="815">
        <v>28.5</v>
      </c>
      <c r="K58" s="254">
        <v>1.1000000000000001</v>
      </c>
      <c r="L58" s="276"/>
      <c r="M58" s="276"/>
      <c r="N58" s="266"/>
      <c r="O58" s="266"/>
    </row>
    <row r="59" spans="1:15" s="404" customFormat="1" ht="14.25" customHeight="1">
      <c r="A59" s="402">
        <v>19</v>
      </c>
      <c r="B59" s="407"/>
      <c r="C59" s="206"/>
      <c r="D59" s="759">
        <v>0.9</v>
      </c>
      <c r="E59" s="758">
        <v>0.4</v>
      </c>
      <c r="F59" s="813">
        <v>12979.1</v>
      </c>
      <c r="G59" s="758">
        <v>8.6999999999999993</v>
      </c>
      <c r="H59" s="813">
        <v>7.1</v>
      </c>
      <c r="I59" s="758">
        <v>12950.6</v>
      </c>
      <c r="J59" s="814">
        <v>50.4</v>
      </c>
      <c r="K59" s="759">
        <v>150</v>
      </c>
      <c r="L59" s="406"/>
      <c r="M59" s="284"/>
      <c r="N59" s="292"/>
      <c r="O59" s="292"/>
    </row>
    <row r="60" spans="1:15" ht="14.25" customHeight="1">
      <c r="A60" s="402"/>
      <c r="B60" s="311" t="s">
        <v>13</v>
      </c>
      <c r="C60" s="34"/>
      <c r="D60" s="254">
        <v>0.6</v>
      </c>
      <c r="E60" s="253">
        <v>0.3</v>
      </c>
      <c r="F60" s="625">
        <v>2216</v>
      </c>
      <c r="G60" s="253">
        <v>3.1</v>
      </c>
      <c r="H60" s="625">
        <v>4.7</v>
      </c>
      <c r="I60" s="253">
        <v>2202.4</v>
      </c>
      <c r="J60" s="815">
        <v>48.8</v>
      </c>
      <c r="K60" s="254">
        <v>20.8</v>
      </c>
      <c r="L60" s="219"/>
      <c r="M60" s="276"/>
      <c r="N60" s="266"/>
      <c r="O60" s="266"/>
    </row>
    <row r="61" spans="1:15" ht="14.25" customHeight="1">
      <c r="A61" s="402"/>
      <c r="B61" s="311" t="s">
        <v>14</v>
      </c>
      <c r="C61" s="34"/>
      <c r="D61" s="254">
        <v>0.3</v>
      </c>
      <c r="E61" s="253">
        <v>0.2</v>
      </c>
      <c r="F61" s="625">
        <v>10763.1</v>
      </c>
      <c r="G61" s="253">
        <v>5.6</v>
      </c>
      <c r="H61" s="625">
        <v>2.4</v>
      </c>
      <c r="I61" s="253">
        <v>10748.2</v>
      </c>
      <c r="J61" s="815">
        <v>1.6</v>
      </c>
      <c r="K61" s="254">
        <v>129.30000000000001</v>
      </c>
      <c r="L61" s="276"/>
      <c r="M61" s="276"/>
      <c r="N61" s="266"/>
      <c r="O61" s="266"/>
    </row>
    <row r="62" spans="1:15" s="404" customFormat="1" ht="14.25" customHeight="1">
      <c r="A62" s="402">
        <v>20</v>
      </c>
      <c r="B62" s="407"/>
      <c r="C62" s="206"/>
      <c r="D62" s="759">
        <v>2.4</v>
      </c>
      <c r="E62" s="758">
        <v>0.5</v>
      </c>
      <c r="F62" s="813">
        <v>9414.5</v>
      </c>
      <c r="G62" s="758">
        <v>8.1</v>
      </c>
      <c r="H62" s="813">
        <v>12.6</v>
      </c>
      <c r="I62" s="758">
        <v>9367.1</v>
      </c>
      <c r="J62" s="814">
        <v>656.9</v>
      </c>
      <c r="K62" s="759">
        <v>311</v>
      </c>
      <c r="L62" s="406"/>
      <c r="M62" s="284"/>
      <c r="N62" s="292"/>
      <c r="O62" s="292"/>
    </row>
    <row r="63" spans="1:15" ht="14.25" customHeight="1">
      <c r="A63" s="402"/>
      <c r="B63" s="311" t="s">
        <v>62</v>
      </c>
      <c r="C63" s="34"/>
      <c r="D63" s="254">
        <v>2.2999999999999998</v>
      </c>
      <c r="E63" s="253">
        <v>0.5</v>
      </c>
      <c r="F63" s="625">
        <v>9285.5</v>
      </c>
      <c r="G63" s="253">
        <v>7.9</v>
      </c>
      <c r="H63" s="625">
        <v>12.3</v>
      </c>
      <c r="I63" s="253">
        <v>9239.2000000000007</v>
      </c>
      <c r="J63" s="815">
        <v>570.5</v>
      </c>
      <c r="K63" s="254">
        <v>310.89999999999998</v>
      </c>
      <c r="L63" s="219"/>
      <c r="M63" s="276"/>
      <c r="N63" s="266"/>
      <c r="O63" s="266"/>
    </row>
    <row r="64" spans="1:15" s="404" customFormat="1" ht="14.25" customHeight="1">
      <c r="A64" s="402"/>
      <c r="B64" s="311" t="s">
        <v>63</v>
      </c>
      <c r="C64" s="34"/>
      <c r="D64" s="254">
        <v>0</v>
      </c>
      <c r="E64" s="253" t="s">
        <v>558</v>
      </c>
      <c r="F64" s="625" t="s">
        <v>558</v>
      </c>
      <c r="G64" s="253" t="s">
        <v>558</v>
      </c>
      <c r="H64" s="253" t="s">
        <v>558</v>
      </c>
      <c r="I64" s="253" t="s">
        <v>558</v>
      </c>
      <c r="J64" s="815">
        <v>0.3</v>
      </c>
      <c r="K64" s="254" t="s">
        <v>558</v>
      </c>
      <c r="L64" s="276"/>
      <c r="M64" s="276"/>
      <c r="N64" s="266"/>
      <c r="O64" s="266"/>
    </row>
    <row r="65" spans="1:15" s="404" customFormat="1" ht="14.25" customHeight="1">
      <c r="A65" s="402"/>
      <c r="B65" s="311" t="s">
        <v>64</v>
      </c>
      <c r="C65" s="34"/>
      <c r="D65" s="254">
        <v>0.1</v>
      </c>
      <c r="E65" s="253">
        <v>0</v>
      </c>
      <c r="F65" s="625">
        <v>10</v>
      </c>
      <c r="G65" s="253">
        <v>0</v>
      </c>
      <c r="H65" s="625">
        <v>0</v>
      </c>
      <c r="I65" s="253">
        <v>9.6999999999999993</v>
      </c>
      <c r="J65" s="815">
        <v>0.3</v>
      </c>
      <c r="K65" s="254" t="s">
        <v>558</v>
      </c>
      <c r="L65" s="219"/>
      <c r="M65" s="276"/>
      <c r="N65" s="266"/>
      <c r="O65" s="266"/>
    </row>
    <row r="66" spans="1:15" s="404" customFormat="1" ht="14.25" customHeight="1">
      <c r="A66" s="402"/>
      <c r="B66" s="311" t="s">
        <v>65</v>
      </c>
      <c r="C66" s="34"/>
      <c r="D66" s="254">
        <v>0</v>
      </c>
      <c r="E66" s="253">
        <v>0</v>
      </c>
      <c r="F66" s="625">
        <v>25</v>
      </c>
      <c r="G66" s="253">
        <v>0</v>
      </c>
      <c r="H66" s="625">
        <v>0</v>
      </c>
      <c r="I66" s="253">
        <v>24.8</v>
      </c>
      <c r="J66" s="815">
        <v>0</v>
      </c>
      <c r="K66" s="254">
        <v>0</v>
      </c>
      <c r="L66" s="219"/>
      <c r="M66" s="276"/>
      <c r="N66" s="266"/>
      <c r="O66" s="266"/>
    </row>
    <row r="67" spans="1:15" s="404" customFormat="1" ht="14.25" customHeight="1">
      <c r="A67" s="402"/>
      <c r="B67" s="311" t="s">
        <v>361</v>
      </c>
      <c r="C67" s="34"/>
      <c r="D67" s="254">
        <v>0.1</v>
      </c>
      <c r="E67" s="253">
        <v>0</v>
      </c>
      <c r="F67" s="625">
        <v>93.9</v>
      </c>
      <c r="G67" s="253">
        <v>0.2</v>
      </c>
      <c r="H67" s="625">
        <v>0.2</v>
      </c>
      <c r="I67" s="253">
        <v>93.3</v>
      </c>
      <c r="J67" s="815">
        <v>85.8</v>
      </c>
      <c r="K67" s="254">
        <v>0.1</v>
      </c>
      <c r="L67" s="276"/>
      <c r="M67" s="276"/>
      <c r="N67" s="266"/>
      <c r="O67" s="266"/>
    </row>
    <row r="68" spans="1:15" s="404" customFormat="1" ht="14.25" customHeight="1">
      <c r="A68" s="402"/>
      <c r="B68" s="311" t="s">
        <v>655</v>
      </c>
      <c r="C68" s="34"/>
      <c r="D68" s="253" t="s">
        <v>558</v>
      </c>
      <c r="E68" s="253" t="s">
        <v>558</v>
      </c>
      <c r="F68" s="625">
        <v>0.1</v>
      </c>
      <c r="G68" s="253" t="s">
        <v>558</v>
      </c>
      <c r="H68" s="253" t="s">
        <v>558</v>
      </c>
      <c r="I68" s="253">
        <v>0</v>
      </c>
      <c r="J68" s="253" t="s">
        <v>558</v>
      </c>
      <c r="K68" s="254" t="s">
        <v>558</v>
      </c>
      <c r="L68" s="219"/>
      <c r="M68" s="276"/>
      <c r="N68" s="266"/>
      <c r="O68" s="266"/>
    </row>
    <row r="69" spans="1:15" s="404" customFormat="1" ht="14.25" customHeight="1">
      <c r="A69" s="402">
        <v>21</v>
      </c>
      <c r="B69" s="407"/>
      <c r="C69" s="206"/>
      <c r="D69" s="759">
        <v>0</v>
      </c>
      <c r="E69" s="758" t="s">
        <v>558</v>
      </c>
      <c r="F69" s="813">
        <v>10.6</v>
      </c>
      <c r="G69" s="758" t="s">
        <v>558</v>
      </c>
      <c r="H69" s="813">
        <v>0</v>
      </c>
      <c r="I69" s="758">
        <v>10.4</v>
      </c>
      <c r="J69" s="814">
        <v>0</v>
      </c>
      <c r="K69" s="759">
        <v>0</v>
      </c>
      <c r="L69" s="406"/>
      <c r="M69" s="284"/>
      <c r="N69" s="292"/>
      <c r="O69" s="292"/>
    </row>
    <row r="70" spans="1:15" ht="14.25" customHeight="1">
      <c r="A70" s="402"/>
      <c r="B70" s="311" t="s">
        <v>1474</v>
      </c>
      <c r="C70" s="34"/>
      <c r="D70" s="254" t="s">
        <v>558</v>
      </c>
      <c r="E70" s="253" t="s">
        <v>558</v>
      </c>
      <c r="F70" s="625">
        <v>0</v>
      </c>
      <c r="G70" s="253" t="s">
        <v>558</v>
      </c>
      <c r="H70" s="625" t="s">
        <v>558</v>
      </c>
      <c r="I70" s="253" t="s">
        <v>558</v>
      </c>
      <c r="J70" s="815" t="s">
        <v>558</v>
      </c>
      <c r="K70" s="254">
        <v>0</v>
      </c>
      <c r="L70" s="219"/>
      <c r="M70" s="276"/>
      <c r="N70" s="266"/>
      <c r="O70" s="266"/>
    </row>
    <row r="71" spans="1:15" ht="14.25" customHeight="1">
      <c r="A71" s="402"/>
      <c r="B71" s="311" t="s">
        <v>362</v>
      </c>
      <c r="C71" s="34"/>
      <c r="D71" s="254">
        <v>0</v>
      </c>
      <c r="E71" s="253" t="s">
        <v>558</v>
      </c>
      <c r="F71" s="625">
        <v>10.6</v>
      </c>
      <c r="G71" s="253" t="s">
        <v>558</v>
      </c>
      <c r="H71" s="625">
        <v>0</v>
      </c>
      <c r="I71" s="253">
        <v>10.4</v>
      </c>
      <c r="J71" s="815">
        <v>0</v>
      </c>
      <c r="K71" s="254">
        <v>0</v>
      </c>
      <c r="L71" s="276"/>
      <c r="M71" s="276"/>
      <c r="N71" s="266"/>
      <c r="O71" s="266"/>
    </row>
    <row r="72" spans="1:15" s="404" customFormat="1" ht="14.25" customHeight="1">
      <c r="A72" s="402">
        <v>22</v>
      </c>
      <c r="B72" s="407"/>
      <c r="C72" s="206"/>
      <c r="D72" s="759">
        <v>0.3</v>
      </c>
      <c r="E72" s="758">
        <v>0.1</v>
      </c>
      <c r="F72" s="813">
        <v>504.3</v>
      </c>
      <c r="G72" s="758">
        <v>1.8</v>
      </c>
      <c r="H72" s="813">
        <v>0.8</v>
      </c>
      <c r="I72" s="758">
        <v>497.4</v>
      </c>
      <c r="J72" s="814">
        <v>25.7</v>
      </c>
      <c r="K72" s="759">
        <v>20.9</v>
      </c>
      <c r="L72" s="406"/>
      <c r="M72" s="284"/>
      <c r="N72" s="292"/>
      <c r="O72" s="292"/>
    </row>
    <row r="73" spans="1:15" ht="14.25" customHeight="1">
      <c r="A73" s="402"/>
      <c r="B73" s="311" t="s">
        <v>363</v>
      </c>
      <c r="C73" s="34"/>
      <c r="D73" s="254">
        <v>0.2</v>
      </c>
      <c r="E73" s="253">
        <v>0.1</v>
      </c>
      <c r="F73" s="625">
        <v>389.9</v>
      </c>
      <c r="G73" s="253">
        <v>1</v>
      </c>
      <c r="H73" s="625">
        <v>0.5</v>
      </c>
      <c r="I73" s="253">
        <v>386.6</v>
      </c>
      <c r="J73" s="815">
        <v>24.9</v>
      </c>
      <c r="K73" s="254">
        <v>4.5</v>
      </c>
      <c r="L73" s="219"/>
      <c r="M73" s="276"/>
      <c r="N73" s="266"/>
      <c r="O73" s="266"/>
    </row>
    <row r="74" spans="1:15" ht="14.25" customHeight="1">
      <c r="A74" s="402"/>
      <c r="B74" s="311" t="s">
        <v>364</v>
      </c>
      <c r="C74" s="34"/>
      <c r="D74" s="254">
        <v>0.1</v>
      </c>
      <c r="E74" s="253">
        <v>0</v>
      </c>
      <c r="F74" s="625">
        <v>114.4</v>
      </c>
      <c r="G74" s="253">
        <v>0.8</v>
      </c>
      <c r="H74" s="625">
        <v>0.3</v>
      </c>
      <c r="I74" s="253">
        <v>110.8</v>
      </c>
      <c r="J74" s="815">
        <v>0.8</v>
      </c>
      <c r="K74" s="254">
        <v>16.399999999999999</v>
      </c>
      <c r="L74" s="276"/>
      <c r="M74" s="276"/>
      <c r="N74" s="266"/>
      <c r="O74" s="266"/>
    </row>
    <row r="75" spans="1:15" s="404" customFormat="1" ht="14.25" customHeight="1">
      <c r="A75" s="402">
        <v>23</v>
      </c>
      <c r="B75" s="407"/>
      <c r="C75" s="206"/>
      <c r="D75" s="759">
        <v>3</v>
      </c>
      <c r="E75" s="758">
        <v>0.4</v>
      </c>
      <c r="F75" s="813">
        <v>17444.599999999999</v>
      </c>
      <c r="G75" s="758">
        <v>10.6</v>
      </c>
      <c r="H75" s="813">
        <v>62.9</v>
      </c>
      <c r="I75" s="758">
        <v>17346.599999999999</v>
      </c>
      <c r="J75" s="814">
        <v>3334.1</v>
      </c>
      <c r="K75" s="759">
        <v>38.700000000000003</v>
      </c>
      <c r="L75" s="406"/>
      <c r="M75" s="284"/>
      <c r="N75" s="292"/>
      <c r="O75" s="292"/>
    </row>
    <row r="76" spans="1:15" ht="14.25" customHeight="1">
      <c r="A76" s="402"/>
      <c r="B76" s="311" t="s">
        <v>365</v>
      </c>
      <c r="C76" s="34"/>
      <c r="D76" s="254">
        <v>0.5</v>
      </c>
      <c r="E76" s="253">
        <v>0.1</v>
      </c>
      <c r="F76" s="625">
        <v>1668</v>
      </c>
      <c r="G76" s="253">
        <v>1.9</v>
      </c>
      <c r="H76" s="625">
        <v>0.3</v>
      </c>
      <c r="I76" s="253">
        <v>1659.9</v>
      </c>
      <c r="J76" s="815">
        <v>5.5</v>
      </c>
      <c r="K76" s="254">
        <v>4.7</v>
      </c>
      <c r="L76" s="219"/>
      <c r="M76" s="276"/>
      <c r="N76" s="266"/>
      <c r="O76" s="266"/>
    </row>
    <row r="77" spans="1:15" ht="14.25" customHeight="1">
      <c r="A77" s="402"/>
      <c r="B77" s="311" t="s">
        <v>656</v>
      </c>
      <c r="C77" s="34"/>
      <c r="D77" s="254">
        <v>0.2</v>
      </c>
      <c r="E77" s="253">
        <v>0</v>
      </c>
      <c r="F77" s="625">
        <v>61.8</v>
      </c>
      <c r="G77" s="253">
        <v>0.1</v>
      </c>
      <c r="H77" s="625">
        <v>0.2</v>
      </c>
      <c r="I77" s="253">
        <v>61.2</v>
      </c>
      <c r="J77" s="815">
        <v>2.8</v>
      </c>
      <c r="K77" s="254">
        <v>0</v>
      </c>
      <c r="L77" s="276"/>
      <c r="M77" s="276"/>
      <c r="N77" s="266"/>
      <c r="O77" s="266"/>
    </row>
    <row r="78" spans="1:15" ht="14.25" customHeight="1">
      <c r="A78" s="402"/>
      <c r="B78" s="311" t="s">
        <v>657</v>
      </c>
      <c r="C78" s="34"/>
      <c r="D78" s="254">
        <v>0.3</v>
      </c>
      <c r="E78" s="253">
        <v>0.1</v>
      </c>
      <c r="F78" s="625">
        <v>869.6</v>
      </c>
      <c r="G78" s="253">
        <v>0.3</v>
      </c>
      <c r="H78" s="625">
        <v>2.8</v>
      </c>
      <c r="I78" s="253">
        <v>865.8</v>
      </c>
      <c r="J78" s="815">
        <v>20.9</v>
      </c>
      <c r="K78" s="254">
        <v>0</v>
      </c>
      <c r="L78" s="219"/>
      <c r="M78" s="276"/>
      <c r="N78" s="266"/>
      <c r="O78" s="266"/>
    </row>
    <row r="79" spans="1:15" ht="14.25" customHeight="1">
      <c r="A79" s="402"/>
      <c r="B79" s="311" t="s">
        <v>366</v>
      </c>
      <c r="C79" s="34"/>
      <c r="D79" s="254">
        <v>0.2</v>
      </c>
      <c r="E79" s="253">
        <v>0</v>
      </c>
      <c r="F79" s="625">
        <v>186.9</v>
      </c>
      <c r="G79" s="253">
        <v>0.1</v>
      </c>
      <c r="H79" s="625">
        <v>0.3</v>
      </c>
      <c r="I79" s="253">
        <v>186.2</v>
      </c>
      <c r="J79" s="815">
        <v>0.8</v>
      </c>
      <c r="K79" s="254">
        <v>0.6</v>
      </c>
      <c r="L79" s="219"/>
      <c r="M79" s="276"/>
      <c r="N79" s="266"/>
      <c r="O79" s="266"/>
    </row>
    <row r="80" spans="1:15" ht="14.25" customHeight="1">
      <c r="A80" s="402"/>
      <c r="B80" s="311" t="s">
        <v>367</v>
      </c>
      <c r="C80" s="34"/>
      <c r="D80" s="254">
        <v>1.3</v>
      </c>
      <c r="E80" s="253">
        <v>0</v>
      </c>
      <c r="F80" s="625">
        <v>13962.7</v>
      </c>
      <c r="G80" s="253">
        <v>6.7</v>
      </c>
      <c r="H80" s="625">
        <v>57.1</v>
      </c>
      <c r="I80" s="253">
        <v>13883</v>
      </c>
      <c r="J80" s="815">
        <v>3207.3</v>
      </c>
      <c r="K80" s="254">
        <v>0</v>
      </c>
      <c r="L80" s="276"/>
      <c r="M80" s="276"/>
      <c r="N80" s="266"/>
      <c r="O80" s="266"/>
    </row>
    <row r="81" spans="1:15" ht="14.25" customHeight="1">
      <c r="A81" s="402"/>
      <c r="B81" s="311" t="s">
        <v>104</v>
      </c>
      <c r="C81" s="34"/>
      <c r="D81" s="254">
        <v>0.3</v>
      </c>
      <c r="E81" s="253">
        <v>0.1</v>
      </c>
      <c r="F81" s="625">
        <v>288.10000000000002</v>
      </c>
      <c r="G81" s="253">
        <v>0.6</v>
      </c>
      <c r="H81" s="625">
        <v>0.8</v>
      </c>
      <c r="I81" s="253">
        <v>286.10000000000002</v>
      </c>
      <c r="J81" s="815">
        <v>74.5</v>
      </c>
      <c r="K81" s="254">
        <v>0</v>
      </c>
      <c r="L81" s="219"/>
      <c r="M81" s="276"/>
      <c r="N81" s="266"/>
      <c r="O81" s="266"/>
    </row>
    <row r="82" spans="1:15" ht="14.25" customHeight="1">
      <c r="A82" s="402"/>
      <c r="B82" s="311" t="s">
        <v>658</v>
      </c>
      <c r="C82" s="34"/>
      <c r="D82" s="254">
        <v>0.4</v>
      </c>
      <c r="E82" s="253">
        <v>0</v>
      </c>
      <c r="F82" s="625">
        <v>407.6</v>
      </c>
      <c r="G82" s="253">
        <v>0.9</v>
      </c>
      <c r="H82" s="625">
        <v>1.4</v>
      </c>
      <c r="I82" s="253">
        <v>404.2</v>
      </c>
      <c r="J82" s="815">
        <v>22.3</v>
      </c>
      <c r="K82" s="254">
        <v>33.4</v>
      </c>
      <c r="L82" s="219"/>
      <c r="M82" s="276"/>
      <c r="N82" s="266"/>
      <c r="O82" s="266"/>
    </row>
    <row r="83" spans="1:15" s="404" customFormat="1" ht="14.25" customHeight="1">
      <c r="A83" s="402">
        <v>24</v>
      </c>
      <c r="B83" s="407"/>
      <c r="C83" s="206"/>
      <c r="D83" s="759">
        <v>2.8</v>
      </c>
      <c r="E83" s="758">
        <v>0.1</v>
      </c>
      <c r="F83" s="813">
        <v>8359.5</v>
      </c>
      <c r="G83" s="758">
        <v>8.1</v>
      </c>
      <c r="H83" s="813">
        <v>130.19999999999999</v>
      </c>
      <c r="I83" s="758">
        <v>8212.5</v>
      </c>
      <c r="J83" s="814">
        <v>671.2</v>
      </c>
      <c r="K83" s="759">
        <v>456.8</v>
      </c>
      <c r="L83" s="284"/>
      <c r="M83" s="284"/>
      <c r="N83" s="292"/>
      <c r="O83" s="292"/>
    </row>
    <row r="84" spans="1:15" ht="14.25" customHeight="1">
      <c r="A84" s="402"/>
      <c r="B84" s="311" t="s">
        <v>105</v>
      </c>
      <c r="C84" s="34"/>
      <c r="D84" s="254">
        <v>2.4</v>
      </c>
      <c r="E84" s="253">
        <v>0</v>
      </c>
      <c r="F84" s="625">
        <v>6554.9</v>
      </c>
      <c r="G84" s="253">
        <v>6</v>
      </c>
      <c r="H84" s="625">
        <v>121.8</v>
      </c>
      <c r="I84" s="253">
        <v>6420.8</v>
      </c>
      <c r="J84" s="815">
        <v>329.8</v>
      </c>
      <c r="K84" s="254">
        <v>0.3</v>
      </c>
      <c r="L84" s="219"/>
      <c r="M84" s="276"/>
      <c r="N84" s="266"/>
      <c r="O84" s="266"/>
    </row>
    <row r="85" spans="1:15" ht="14.25" customHeight="1">
      <c r="A85" s="402"/>
      <c r="B85" s="311" t="s">
        <v>106</v>
      </c>
      <c r="C85" s="34"/>
      <c r="D85" s="254">
        <v>0</v>
      </c>
      <c r="E85" s="253">
        <v>0</v>
      </c>
      <c r="F85" s="625">
        <v>66.099999999999994</v>
      </c>
      <c r="G85" s="253">
        <v>0</v>
      </c>
      <c r="H85" s="625">
        <v>0</v>
      </c>
      <c r="I85" s="253">
        <v>65.900000000000006</v>
      </c>
      <c r="J85" s="815">
        <v>0.2</v>
      </c>
      <c r="K85" s="254">
        <v>0.1</v>
      </c>
      <c r="L85" s="219"/>
      <c r="M85" s="276"/>
      <c r="N85" s="266"/>
      <c r="O85" s="266"/>
    </row>
    <row r="86" spans="1:15" ht="14.25" customHeight="1">
      <c r="A86" s="402"/>
      <c r="B86" s="311" t="s">
        <v>107</v>
      </c>
      <c r="C86" s="34"/>
      <c r="D86" s="254">
        <v>0</v>
      </c>
      <c r="E86" s="253">
        <v>0</v>
      </c>
      <c r="F86" s="625">
        <v>84.5</v>
      </c>
      <c r="G86" s="253">
        <v>0.1</v>
      </c>
      <c r="H86" s="625">
        <v>0.2</v>
      </c>
      <c r="I86" s="253">
        <v>83.8</v>
      </c>
      <c r="J86" s="815">
        <v>0.5</v>
      </c>
      <c r="K86" s="254">
        <v>0.2</v>
      </c>
      <c r="L86" s="276"/>
      <c r="M86" s="276"/>
      <c r="N86" s="266"/>
      <c r="O86" s="266"/>
    </row>
    <row r="87" spans="1:15" ht="14.25" customHeight="1">
      <c r="A87" s="402"/>
      <c r="B87" s="311" t="s">
        <v>108</v>
      </c>
      <c r="C87" s="34"/>
      <c r="D87" s="254">
        <v>0.1</v>
      </c>
      <c r="E87" s="253">
        <v>0</v>
      </c>
      <c r="F87" s="625">
        <v>1584.4</v>
      </c>
      <c r="G87" s="253">
        <v>1.9</v>
      </c>
      <c r="H87" s="625">
        <v>7</v>
      </c>
      <c r="I87" s="253">
        <v>1574</v>
      </c>
      <c r="J87" s="815">
        <v>313</v>
      </c>
      <c r="K87" s="254">
        <v>455.7</v>
      </c>
      <c r="L87" s="219"/>
      <c r="M87" s="276"/>
      <c r="N87" s="266"/>
      <c r="O87" s="266"/>
    </row>
    <row r="88" spans="1:15" ht="14.25" customHeight="1">
      <c r="A88" s="402"/>
      <c r="B88" s="311" t="s">
        <v>99</v>
      </c>
      <c r="C88" s="34"/>
      <c r="D88" s="254">
        <v>0.3</v>
      </c>
      <c r="E88" s="253">
        <v>0</v>
      </c>
      <c r="F88" s="625">
        <v>69.599999999999994</v>
      </c>
      <c r="G88" s="253">
        <v>0.1</v>
      </c>
      <c r="H88" s="625">
        <v>1.2</v>
      </c>
      <c r="I88" s="253">
        <v>67.900000000000006</v>
      </c>
      <c r="J88" s="815">
        <v>27.7</v>
      </c>
      <c r="K88" s="254">
        <v>0.5</v>
      </c>
      <c r="L88" s="219"/>
      <c r="M88" s="276"/>
      <c r="N88" s="266"/>
      <c r="O88" s="266"/>
    </row>
    <row r="89" spans="1:15" s="404" customFormat="1" ht="14.25" customHeight="1">
      <c r="A89" s="402">
        <v>25</v>
      </c>
      <c r="B89" s="407"/>
      <c r="C89" s="206"/>
      <c r="D89" s="759">
        <v>0.4</v>
      </c>
      <c r="E89" s="758">
        <v>0</v>
      </c>
      <c r="F89" s="813">
        <v>127.9</v>
      </c>
      <c r="G89" s="758">
        <v>0.4</v>
      </c>
      <c r="H89" s="813">
        <v>0.4</v>
      </c>
      <c r="I89" s="758">
        <v>125.8</v>
      </c>
      <c r="J89" s="814">
        <v>2</v>
      </c>
      <c r="K89" s="759">
        <v>9.1999999999999993</v>
      </c>
      <c r="L89" s="284"/>
      <c r="M89" s="284"/>
      <c r="N89" s="292"/>
      <c r="O89" s="292"/>
    </row>
    <row r="90" spans="1:15" ht="14.25" customHeight="1">
      <c r="A90" s="402"/>
      <c r="B90" s="311" t="s">
        <v>100</v>
      </c>
      <c r="C90" s="34"/>
      <c r="D90" s="254">
        <v>0.2</v>
      </c>
      <c r="E90" s="253">
        <v>0</v>
      </c>
      <c r="F90" s="625">
        <v>22.2</v>
      </c>
      <c r="G90" s="253">
        <v>0</v>
      </c>
      <c r="H90" s="625">
        <v>0.1</v>
      </c>
      <c r="I90" s="253">
        <v>21.4</v>
      </c>
      <c r="J90" s="815">
        <v>0.6</v>
      </c>
      <c r="K90" s="254">
        <v>0.1</v>
      </c>
      <c r="L90" s="219"/>
      <c r="M90" s="276"/>
      <c r="N90" s="266"/>
      <c r="O90" s="266"/>
    </row>
    <row r="91" spans="1:15" ht="14.25" customHeight="1">
      <c r="A91" s="402"/>
      <c r="B91" s="311" t="s">
        <v>101</v>
      </c>
      <c r="C91" s="34"/>
      <c r="D91" s="254">
        <v>0.1</v>
      </c>
      <c r="E91" s="253">
        <v>0</v>
      </c>
      <c r="F91" s="625">
        <v>10.1</v>
      </c>
      <c r="G91" s="253">
        <v>0</v>
      </c>
      <c r="H91" s="625">
        <v>0</v>
      </c>
      <c r="I91" s="253">
        <v>9.9</v>
      </c>
      <c r="J91" s="815">
        <v>0.5</v>
      </c>
      <c r="K91" s="254">
        <v>0</v>
      </c>
      <c r="L91" s="219"/>
      <c r="M91" s="276"/>
      <c r="N91" s="266"/>
      <c r="O91" s="266"/>
    </row>
    <row r="92" spans="1:15" ht="14.25" customHeight="1">
      <c r="A92" s="402"/>
      <c r="B92" s="311" t="s">
        <v>659</v>
      </c>
      <c r="C92" s="34"/>
      <c r="D92" s="254">
        <v>0</v>
      </c>
      <c r="E92" s="253">
        <v>0</v>
      </c>
      <c r="F92" s="625">
        <v>7.9</v>
      </c>
      <c r="G92" s="253">
        <v>0</v>
      </c>
      <c r="H92" s="625">
        <v>0.1</v>
      </c>
      <c r="I92" s="253">
        <v>7.7</v>
      </c>
      <c r="J92" s="815">
        <v>0.3</v>
      </c>
      <c r="K92" s="254">
        <v>0</v>
      </c>
      <c r="L92" s="276"/>
      <c r="M92" s="276"/>
      <c r="N92" s="266"/>
      <c r="O92" s="266"/>
    </row>
    <row r="93" spans="1:15" ht="14.25" customHeight="1">
      <c r="A93" s="402"/>
      <c r="B93" s="311" t="s">
        <v>660</v>
      </c>
      <c r="C93" s="34"/>
      <c r="D93" s="254">
        <v>0</v>
      </c>
      <c r="E93" s="253">
        <v>0</v>
      </c>
      <c r="F93" s="625">
        <v>4.7</v>
      </c>
      <c r="G93" s="253">
        <v>0</v>
      </c>
      <c r="H93" s="625">
        <v>0</v>
      </c>
      <c r="I93" s="253">
        <v>4.5999999999999996</v>
      </c>
      <c r="J93" s="815">
        <v>0</v>
      </c>
      <c r="K93" s="254">
        <v>0</v>
      </c>
      <c r="L93" s="219"/>
      <c r="M93" s="276"/>
      <c r="N93" s="266"/>
      <c r="O93" s="266"/>
    </row>
    <row r="94" spans="1:15" ht="14.25" customHeight="1">
      <c r="A94" s="402"/>
      <c r="B94" s="311" t="s">
        <v>102</v>
      </c>
      <c r="C94" s="34"/>
      <c r="D94" s="254">
        <v>0</v>
      </c>
      <c r="E94" s="253">
        <v>0</v>
      </c>
      <c r="F94" s="625">
        <v>26.6</v>
      </c>
      <c r="G94" s="253">
        <v>0</v>
      </c>
      <c r="H94" s="625">
        <v>0</v>
      </c>
      <c r="I94" s="253">
        <v>26.5</v>
      </c>
      <c r="J94" s="815">
        <v>0.1</v>
      </c>
      <c r="K94" s="254">
        <v>6.9</v>
      </c>
      <c r="L94" s="219"/>
      <c r="M94" s="276"/>
      <c r="N94" s="266"/>
      <c r="O94" s="266"/>
    </row>
    <row r="95" spans="1:15" ht="14.25" customHeight="1">
      <c r="A95" s="402"/>
      <c r="B95" s="311" t="s">
        <v>661</v>
      </c>
      <c r="C95" s="34"/>
      <c r="D95" s="254">
        <v>0</v>
      </c>
      <c r="E95" s="253">
        <v>0</v>
      </c>
      <c r="F95" s="625">
        <v>9.6</v>
      </c>
      <c r="G95" s="253">
        <v>0</v>
      </c>
      <c r="H95" s="625">
        <v>0</v>
      </c>
      <c r="I95" s="253">
        <v>9.5</v>
      </c>
      <c r="J95" s="815">
        <v>0</v>
      </c>
      <c r="K95" s="254">
        <v>0.2</v>
      </c>
      <c r="L95" s="276"/>
      <c r="M95" s="276"/>
      <c r="N95" s="266"/>
      <c r="O95" s="266"/>
    </row>
    <row r="96" spans="1:15" ht="14.25" customHeight="1">
      <c r="A96" s="402"/>
      <c r="B96" s="311" t="s">
        <v>103</v>
      </c>
      <c r="C96" s="34"/>
      <c r="D96" s="254">
        <v>0</v>
      </c>
      <c r="E96" s="253" t="s">
        <v>558</v>
      </c>
      <c r="F96" s="625">
        <v>2.1</v>
      </c>
      <c r="G96" s="253">
        <v>0</v>
      </c>
      <c r="H96" s="625">
        <v>0</v>
      </c>
      <c r="I96" s="253">
        <v>2.1</v>
      </c>
      <c r="J96" s="815">
        <v>0.1</v>
      </c>
      <c r="K96" s="254" t="s">
        <v>558</v>
      </c>
      <c r="L96" s="219"/>
      <c r="M96" s="276"/>
      <c r="N96" s="266"/>
      <c r="O96" s="266"/>
    </row>
    <row r="97" spans="1:22" ht="14.25" customHeight="1">
      <c r="A97" s="402"/>
      <c r="B97" s="311" t="s">
        <v>368</v>
      </c>
      <c r="C97" s="34"/>
      <c r="D97" s="254">
        <v>0</v>
      </c>
      <c r="E97" s="253">
        <v>0</v>
      </c>
      <c r="F97" s="625">
        <v>44.7</v>
      </c>
      <c r="G97" s="253">
        <v>0.3</v>
      </c>
      <c r="H97" s="625">
        <v>0.2</v>
      </c>
      <c r="I97" s="253">
        <v>44</v>
      </c>
      <c r="J97" s="815">
        <v>0.4</v>
      </c>
      <c r="K97" s="254">
        <v>2</v>
      </c>
      <c r="L97" s="219"/>
      <c r="M97" s="276"/>
      <c r="N97" s="266"/>
      <c r="O97" s="266"/>
    </row>
    <row r="98" spans="1:22" s="404" customFormat="1" ht="14.25" customHeight="1">
      <c r="A98" s="402">
        <v>26</v>
      </c>
      <c r="B98" s="407"/>
      <c r="C98" s="206"/>
      <c r="D98" s="759" t="s">
        <v>558</v>
      </c>
      <c r="E98" s="758" t="s">
        <v>558</v>
      </c>
      <c r="F98" s="813">
        <v>1.1000000000000001</v>
      </c>
      <c r="G98" s="758" t="s">
        <v>558</v>
      </c>
      <c r="H98" s="813" t="s">
        <v>558</v>
      </c>
      <c r="I98" s="758">
        <v>1.1000000000000001</v>
      </c>
      <c r="J98" s="814" t="s">
        <v>558</v>
      </c>
      <c r="K98" s="759" t="s">
        <v>558</v>
      </c>
      <c r="L98" s="406"/>
      <c r="M98" s="284"/>
      <c r="N98" s="292"/>
      <c r="O98" s="292"/>
    </row>
    <row r="99" spans="1:22" ht="14.25" customHeight="1">
      <c r="A99" s="402"/>
      <c r="B99" s="311" t="s">
        <v>1475</v>
      </c>
      <c r="C99" s="34"/>
      <c r="D99" s="254" t="s">
        <v>558</v>
      </c>
      <c r="E99" s="253" t="s">
        <v>558</v>
      </c>
      <c r="F99" s="625">
        <v>1.1000000000000001</v>
      </c>
      <c r="G99" s="253" t="s">
        <v>558</v>
      </c>
      <c r="H99" s="625" t="s">
        <v>558</v>
      </c>
      <c r="I99" s="253">
        <v>1.1000000000000001</v>
      </c>
      <c r="J99" s="815" t="s">
        <v>558</v>
      </c>
      <c r="K99" s="254" t="s">
        <v>558</v>
      </c>
      <c r="L99" s="219"/>
      <c r="M99" s="276"/>
      <c r="N99" s="266"/>
      <c r="O99" s="266"/>
    </row>
    <row r="100" spans="1:22" s="404" customFormat="1" ht="14.25" customHeight="1">
      <c r="A100" s="402">
        <v>27</v>
      </c>
      <c r="B100" s="407"/>
      <c r="C100" s="206"/>
      <c r="D100" s="759">
        <v>0.1</v>
      </c>
      <c r="E100" s="758">
        <v>0</v>
      </c>
      <c r="F100" s="813">
        <v>81</v>
      </c>
      <c r="G100" s="758">
        <v>0.2</v>
      </c>
      <c r="H100" s="813">
        <v>2</v>
      </c>
      <c r="I100" s="758">
        <v>77.3</v>
      </c>
      <c r="J100" s="814">
        <v>13.6</v>
      </c>
      <c r="K100" s="759">
        <v>1.2</v>
      </c>
      <c r="L100" s="284"/>
      <c r="M100" s="284"/>
      <c r="N100" s="292"/>
      <c r="O100" s="292"/>
    </row>
    <row r="101" spans="1:22" ht="14.25" customHeight="1">
      <c r="A101" s="402"/>
      <c r="B101" s="311" t="s">
        <v>369</v>
      </c>
      <c r="C101" s="34"/>
      <c r="D101" s="254">
        <v>0.1</v>
      </c>
      <c r="E101" s="253">
        <v>0</v>
      </c>
      <c r="F101" s="625">
        <v>6</v>
      </c>
      <c r="G101" s="253">
        <v>0</v>
      </c>
      <c r="H101" s="625">
        <v>0</v>
      </c>
      <c r="I101" s="253">
        <v>5.9</v>
      </c>
      <c r="J101" s="815">
        <v>0.3</v>
      </c>
      <c r="K101" s="254">
        <v>0</v>
      </c>
      <c r="L101" s="219"/>
      <c r="M101" s="276"/>
      <c r="N101" s="266"/>
      <c r="O101" s="266"/>
    </row>
    <row r="102" spans="1:22" ht="14.25" customHeight="1">
      <c r="A102" s="402"/>
      <c r="B102" s="311" t="s">
        <v>662</v>
      </c>
      <c r="C102" s="292"/>
      <c r="D102" s="254">
        <v>0</v>
      </c>
      <c r="E102" s="253">
        <v>0</v>
      </c>
      <c r="F102" s="625">
        <v>2.2000000000000002</v>
      </c>
      <c r="G102" s="253">
        <v>0</v>
      </c>
      <c r="H102" s="625">
        <v>0</v>
      </c>
      <c r="I102" s="253">
        <v>2.1</v>
      </c>
      <c r="J102" s="815">
        <v>0</v>
      </c>
      <c r="K102" s="254">
        <v>0.7</v>
      </c>
      <c r="L102" s="219"/>
      <c r="M102" s="276"/>
      <c r="N102" s="266"/>
      <c r="O102" s="266"/>
    </row>
    <row r="103" spans="1:22" ht="14.25" customHeight="1">
      <c r="A103" s="402"/>
      <c r="B103" s="311" t="s">
        <v>370</v>
      </c>
      <c r="C103" s="266"/>
      <c r="D103" s="254">
        <v>0</v>
      </c>
      <c r="E103" s="253">
        <v>0</v>
      </c>
      <c r="F103" s="625">
        <v>53.5</v>
      </c>
      <c r="G103" s="253">
        <v>0</v>
      </c>
      <c r="H103" s="625">
        <v>0.2</v>
      </c>
      <c r="I103" s="253">
        <v>52.2</v>
      </c>
      <c r="J103" s="815">
        <v>0</v>
      </c>
      <c r="K103" s="254">
        <v>0</v>
      </c>
      <c r="L103" s="276"/>
      <c r="M103" s="24"/>
      <c r="N103" s="24"/>
      <c r="O103" s="266"/>
    </row>
    <row r="104" spans="1:22" s="404" customFormat="1" ht="14.25" customHeight="1">
      <c r="A104" s="402"/>
      <c r="B104" s="311" t="s">
        <v>663</v>
      </c>
      <c r="C104" s="266"/>
      <c r="D104" s="254">
        <v>0</v>
      </c>
      <c r="E104" s="253" t="s">
        <v>558</v>
      </c>
      <c r="F104" s="625">
        <v>15.4</v>
      </c>
      <c r="G104" s="253">
        <v>0</v>
      </c>
      <c r="H104" s="625">
        <v>0</v>
      </c>
      <c r="I104" s="253">
        <v>15.3</v>
      </c>
      <c r="J104" s="815">
        <v>0</v>
      </c>
      <c r="K104" s="254">
        <v>0</v>
      </c>
      <c r="L104" s="219"/>
      <c r="Q104" s="292"/>
      <c r="R104" s="292"/>
      <c r="S104" s="408"/>
      <c r="T104" s="292"/>
      <c r="U104" s="408"/>
      <c r="V104" s="292"/>
    </row>
    <row r="105" spans="1:22" ht="14.25" customHeight="1">
      <c r="A105" s="402"/>
      <c r="B105" s="311" t="s">
        <v>664</v>
      </c>
      <c r="C105" s="266"/>
      <c r="D105" s="254">
        <v>0</v>
      </c>
      <c r="E105" s="253" t="s">
        <v>558</v>
      </c>
      <c r="F105" s="625">
        <v>3.9</v>
      </c>
      <c r="G105" s="253">
        <v>0.2</v>
      </c>
      <c r="H105" s="625">
        <v>1.7</v>
      </c>
      <c r="I105" s="253">
        <v>1.8</v>
      </c>
      <c r="J105" s="815">
        <v>13.3</v>
      </c>
      <c r="K105" s="254">
        <v>0.4</v>
      </c>
      <c r="L105" s="219"/>
      <c r="M105" s="276"/>
      <c r="N105" s="266"/>
      <c r="O105" s="266"/>
    </row>
    <row r="106" spans="1:22" s="404" customFormat="1" ht="14.25" customHeight="1">
      <c r="A106" s="402">
        <v>28</v>
      </c>
      <c r="B106" s="407"/>
      <c r="C106" s="292"/>
      <c r="D106" s="759">
        <v>0.2</v>
      </c>
      <c r="E106" s="758">
        <v>0</v>
      </c>
      <c r="F106" s="813">
        <v>95.3</v>
      </c>
      <c r="G106" s="758">
        <v>0.2</v>
      </c>
      <c r="H106" s="813">
        <v>0.5</v>
      </c>
      <c r="I106" s="758">
        <v>93.8</v>
      </c>
      <c r="J106" s="814">
        <v>8.6</v>
      </c>
      <c r="K106" s="759">
        <v>0.2</v>
      </c>
      <c r="L106" s="284"/>
      <c r="M106" s="284"/>
      <c r="O106" s="292"/>
    </row>
    <row r="107" spans="1:22" ht="14.25" customHeight="1">
      <c r="A107" s="402"/>
      <c r="B107" s="311" t="s">
        <v>665</v>
      </c>
      <c r="C107" s="266"/>
      <c r="D107" s="254">
        <v>0.1</v>
      </c>
      <c r="E107" s="253">
        <v>0</v>
      </c>
      <c r="F107" s="625">
        <v>29.2</v>
      </c>
      <c r="G107" s="253">
        <v>0</v>
      </c>
      <c r="H107" s="625">
        <v>0.3</v>
      </c>
      <c r="I107" s="253">
        <v>28.6</v>
      </c>
      <c r="J107" s="815">
        <v>8.1999999999999993</v>
      </c>
      <c r="K107" s="254">
        <v>0.1</v>
      </c>
      <c r="L107" s="219"/>
      <c r="M107" s="276"/>
      <c r="N107" s="34"/>
      <c r="O107" s="266"/>
    </row>
    <row r="108" spans="1:22" s="404" customFormat="1" ht="14.25" customHeight="1">
      <c r="A108" s="402"/>
      <c r="B108" s="311" t="s">
        <v>371</v>
      </c>
      <c r="C108" s="266"/>
      <c r="D108" s="254">
        <v>0</v>
      </c>
      <c r="E108" s="253">
        <v>0</v>
      </c>
      <c r="F108" s="625">
        <v>32.1</v>
      </c>
      <c r="G108" s="253">
        <v>0.1</v>
      </c>
      <c r="H108" s="625">
        <v>0</v>
      </c>
      <c r="I108" s="253">
        <v>31.8</v>
      </c>
      <c r="J108" s="815">
        <v>0.2</v>
      </c>
      <c r="K108" s="254">
        <v>0.1</v>
      </c>
      <c r="L108" s="219"/>
      <c r="M108" s="292"/>
      <c r="N108" s="34"/>
      <c r="P108" s="292"/>
      <c r="Q108" s="292"/>
      <c r="R108" s="292"/>
      <c r="S108" s="408"/>
      <c r="T108" s="292"/>
      <c r="U108" s="408"/>
    </row>
    <row r="109" spans="1:22" ht="14.25" customHeight="1">
      <c r="A109" s="402"/>
      <c r="B109" s="311" t="s">
        <v>372</v>
      </c>
      <c r="C109" s="266"/>
      <c r="D109" s="254">
        <v>0</v>
      </c>
      <c r="E109" s="253">
        <v>0</v>
      </c>
      <c r="F109" s="625">
        <v>13.6</v>
      </c>
      <c r="G109" s="253">
        <v>0</v>
      </c>
      <c r="H109" s="625">
        <v>0</v>
      </c>
      <c r="I109" s="253">
        <v>13.2</v>
      </c>
      <c r="J109" s="815">
        <v>0</v>
      </c>
      <c r="K109" s="254">
        <v>0.1</v>
      </c>
      <c r="L109" s="276"/>
      <c r="M109" s="276"/>
      <c r="N109" s="34"/>
      <c r="O109" s="266"/>
    </row>
    <row r="110" spans="1:22" ht="14.25" customHeight="1">
      <c r="A110" s="402"/>
      <c r="B110" s="311" t="s">
        <v>666</v>
      </c>
      <c r="C110" s="266"/>
      <c r="D110" s="254">
        <v>0</v>
      </c>
      <c r="E110" s="253">
        <v>0</v>
      </c>
      <c r="F110" s="625">
        <v>5.4</v>
      </c>
      <c r="G110" s="253">
        <v>0</v>
      </c>
      <c r="H110" s="625">
        <v>0</v>
      </c>
      <c r="I110" s="253">
        <v>5.3</v>
      </c>
      <c r="J110" s="815">
        <v>0</v>
      </c>
      <c r="K110" s="254" t="s">
        <v>558</v>
      </c>
      <c r="L110" s="219"/>
      <c r="M110" s="276"/>
      <c r="N110" s="266"/>
      <c r="O110" s="266"/>
    </row>
    <row r="111" spans="1:22" ht="14.25" customHeight="1">
      <c r="A111" s="402"/>
      <c r="B111" s="311" t="s">
        <v>373</v>
      </c>
      <c r="C111" s="266"/>
      <c r="D111" s="254">
        <v>0</v>
      </c>
      <c r="E111" s="253">
        <v>0</v>
      </c>
      <c r="F111" s="625">
        <v>15</v>
      </c>
      <c r="G111" s="253">
        <v>0</v>
      </c>
      <c r="H111" s="625">
        <v>0</v>
      </c>
      <c r="I111" s="253">
        <v>14.8</v>
      </c>
      <c r="J111" s="815">
        <v>0.2</v>
      </c>
      <c r="K111" s="254" t="s">
        <v>558</v>
      </c>
      <c r="L111" s="219"/>
      <c r="M111" s="276"/>
      <c r="N111" s="34"/>
      <c r="O111" s="266"/>
    </row>
    <row r="112" spans="1:22" s="404" customFormat="1" ht="14.25" customHeight="1">
      <c r="A112" s="402">
        <v>29</v>
      </c>
      <c r="B112" s="407"/>
      <c r="C112" s="292"/>
      <c r="D112" s="759">
        <v>0.3</v>
      </c>
      <c r="E112" s="758">
        <v>0.2</v>
      </c>
      <c r="F112" s="813">
        <v>149</v>
      </c>
      <c r="G112" s="758">
        <v>0.5</v>
      </c>
      <c r="H112" s="813">
        <v>1.5</v>
      </c>
      <c r="I112" s="758">
        <v>143.80000000000001</v>
      </c>
      <c r="J112" s="814">
        <v>1.3</v>
      </c>
      <c r="K112" s="759">
        <v>1.5</v>
      </c>
      <c r="L112" s="284"/>
      <c r="M112" s="284"/>
      <c r="N112" s="206"/>
      <c r="O112" s="292"/>
    </row>
    <row r="113" spans="1:22" ht="14.25" customHeight="1">
      <c r="A113" s="402"/>
      <c r="B113" s="311" t="s">
        <v>374</v>
      </c>
      <c r="C113" s="266"/>
      <c r="D113" s="254">
        <v>0.2</v>
      </c>
      <c r="E113" s="253">
        <v>0.1</v>
      </c>
      <c r="F113" s="625">
        <v>54.9</v>
      </c>
      <c r="G113" s="253">
        <v>0</v>
      </c>
      <c r="H113" s="625">
        <v>0.7</v>
      </c>
      <c r="I113" s="253">
        <v>52.4</v>
      </c>
      <c r="J113" s="815">
        <v>1</v>
      </c>
      <c r="K113" s="254">
        <v>1</v>
      </c>
      <c r="L113" s="219"/>
      <c r="M113" s="276"/>
      <c r="N113" s="34"/>
      <c r="O113" s="266"/>
    </row>
    <row r="114" spans="1:22" ht="14.25" customHeight="1">
      <c r="A114" s="402"/>
      <c r="B114" s="311" t="s">
        <v>667</v>
      </c>
      <c r="C114" s="266"/>
      <c r="D114" s="254">
        <v>0.1</v>
      </c>
      <c r="E114" s="253">
        <v>0</v>
      </c>
      <c r="F114" s="625">
        <v>8</v>
      </c>
      <c r="G114" s="253">
        <v>0</v>
      </c>
      <c r="H114" s="625">
        <v>0.1</v>
      </c>
      <c r="I114" s="253">
        <v>7.4</v>
      </c>
      <c r="J114" s="815">
        <v>0.1</v>
      </c>
      <c r="K114" s="254">
        <v>0</v>
      </c>
      <c r="L114" s="219"/>
      <c r="M114" s="266"/>
      <c r="N114" s="34"/>
      <c r="S114" s="266"/>
      <c r="T114" s="325"/>
      <c r="U114" s="266"/>
      <c r="V114" s="325"/>
    </row>
    <row r="115" spans="1:22" ht="14.25" customHeight="1">
      <c r="A115" s="402"/>
      <c r="B115" s="311" t="s">
        <v>668</v>
      </c>
      <c r="C115" s="266"/>
      <c r="D115" s="254">
        <v>0.1</v>
      </c>
      <c r="E115" s="253">
        <v>0</v>
      </c>
      <c r="F115" s="625">
        <v>86.1</v>
      </c>
      <c r="G115" s="253">
        <v>0.4</v>
      </c>
      <c r="H115" s="625">
        <v>0.6</v>
      </c>
      <c r="I115" s="253">
        <v>84</v>
      </c>
      <c r="J115" s="815">
        <v>0.3</v>
      </c>
      <c r="K115" s="254">
        <v>0.5</v>
      </c>
      <c r="L115" s="276"/>
      <c r="M115" s="276"/>
      <c r="N115" s="34"/>
      <c r="O115" s="266"/>
    </row>
    <row r="116" spans="1:22" s="404" customFormat="1" ht="14.25" customHeight="1">
      <c r="A116" s="402">
        <v>30</v>
      </c>
      <c r="B116" s="407"/>
      <c r="C116" s="292"/>
      <c r="D116" s="759">
        <v>0.1</v>
      </c>
      <c r="E116" s="758">
        <v>0</v>
      </c>
      <c r="F116" s="813">
        <v>45.8</v>
      </c>
      <c r="G116" s="758">
        <v>0.1</v>
      </c>
      <c r="H116" s="813">
        <v>2.1</v>
      </c>
      <c r="I116" s="758">
        <v>42.8</v>
      </c>
      <c r="J116" s="814">
        <v>0.5</v>
      </c>
      <c r="K116" s="759">
        <v>0.4</v>
      </c>
      <c r="L116" s="406"/>
      <c r="M116" s="284"/>
      <c r="N116" s="292"/>
      <c r="O116" s="292"/>
    </row>
    <row r="117" spans="1:22" ht="14.25" customHeight="1">
      <c r="A117" s="402"/>
      <c r="B117" s="311" t="s">
        <v>375</v>
      </c>
      <c r="C117" s="292"/>
      <c r="D117" s="254">
        <v>0</v>
      </c>
      <c r="E117" s="253">
        <v>0</v>
      </c>
      <c r="F117" s="625">
        <v>6.9</v>
      </c>
      <c r="G117" s="253">
        <v>0</v>
      </c>
      <c r="H117" s="625" t="s">
        <v>558</v>
      </c>
      <c r="I117" s="253">
        <v>6.4</v>
      </c>
      <c r="J117" s="815">
        <v>0.2</v>
      </c>
      <c r="K117" s="254">
        <v>0.1</v>
      </c>
      <c r="L117" s="219"/>
      <c r="M117" s="276"/>
      <c r="N117" s="34"/>
      <c r="O117" s="266"/>
    </row>
    <row r="118" spans="1:22" s="404" customFormat="1" ht="14.25" customHeight="1">
      <c r="A118" s="402"/>
      <c r="B118" s="311" t="s">
        <v>376</v>
      </c>
      <c r="C118" s="266"/>
      <c r="D118" s="254">
        <v>0</v>
      </c>
      <c r="E118" s="253">
        <v>0</v>
      </c>
      <c r="F118" s="625">
        <v>17.100000000000001</v>
      </c>
      <c r="G118" s="253">
        <v>0</v>
      </c>
      <c r="H118" s="625">
        <v>2</v>
      </c>
      <c r="I118" s="253">
        <v>14.9</v>
      </c>
      <c r="J118" s="815">
        <v>0.2</v>
      </c>
      <c r="K118" s="254">
        <v>0.2</v>
      </c>
      <c r="L118" s="276"/>
      <c r="M118" s="284"/>
      <c r="N118" s="34"/>
      <c r="O118" s="292"/>
    </row>
    <row r="119" spans="1:22" s="404" customFormat="1" ht="14.25" customHeight="1">
      <c r="A119" s="402"/>
      <c r="B119" s="311" t="s">
        <v>669</v>
      </c>
      <c r="C119" s="266"/>
      <c r="D119" s="254">
        <v>0</v>
      </c>
      <c r="E119" s="253">
        <v>0</v>
      </c>
      <c r="F119" s="625">
        <v>3.3</v>
      </c>
      <c r="G119" s="253">
        <v>0</v>
      </c>
      <c r="H119" s="625">
        <v>0</v>
      </c>
      <c r="I119" s="253">
        <v>3.1</v>
      </c>
      <c r="J119" s="815">
        <v>0.1</v>
      </c>
      <c r="K119" s="254">
        <v>0.2</v>
      </c>
      <c r="L119" s="219"/>
      <c r="M119" s="284"/>
      <c r="N119" s="34"/>
      <c r="O119" s="292"/>
    </row>
    <row r="120" spans="1:22" ht="14.25" customHeight="1">
      <c r="A120" s="402"/>
      <c r="B120" s="311" t="s">
        <v>670</v>
      </c>
      <c r="C120" s="266"/>
      <c r="D120" s="254">
        <v>0</v>
      </c>
      <c r="E120" s="253">
        <v>0</v>
      </c>
      <c r="F120" s="625">
        <v>18.5</v>
      </c>
      <c r="G120" s="253">
        <v>0</v>
      </c>
      <c r="H120" s="625">
        <v>0</v>
      </c>
      <c r="I120" s="253">
        <v>18.399999999999999</v>
      </c>
      <c r="J120" s="815">
        <v>0</v>
      </c>
      <c r="K120" s="254" t="s">
        <v>558</v>
      </c>
      <c r="L120" s="219"/>
      <c r="M120" s="276"/>
      <c r="N120" s="266"/>
      <c r="O120" s="266"/>
    </row>
    <row r="121" spans="1:22" s="404" customFormat="1" ht="14.25" customHeight="1">
      <c r="A121" s="402">
        <v>31</v>
      </c>
      <c r="B121" s="407"/>
      <c r="C121" s="292"/>
      <c r="D121" s="759">
        <v>0.2</v>
      </c>
      <c r="E121" s="758">
        <v>0.1</v>
      </c>
      <c r="F121" s="813">
        <v>123.1</v>
      </c>
      <c r="G121" s="758">
        <v>0.3</v>
      </c>
      <c r="H121" s="813">
        <v>0.4</v>
      </c>
      <c r="I121" s="758">
        <v>121.5</v>
      </c>
      <c r="J121" s="814">
        <v>7.8</v>
      </c>
      <c r="K121" s="759">
        <v>0.1</v>
      </c>
      <c r="L121" s="284"/>
      <c r="M121" s="284"/>
      <c r="N121" s="206"/>
      <c r="O121" s="292"/>
    </row>
    <row r="122" spans="1:22" ht="14.25" customHeight="1">
      <c r="A122" s="402"/>
      <c r="B122" s="311" t="s">
        <v>377</v>
      </c>
      <c r="C122" s="172"/>
      <c r="D122" s="254">
        <v>0.2</v>
      </c>
      <c r="E122" s="253">
        <v>0.1</v>
      </c>
      <c r="F122" s="625">
        <v>123.1</v>
      </c>
      <c r="G122" s="253">
        <v>0.3</v>
      </c>
      <c r="H122" s="625">
        <v>0.4</v>
      </c>
      <c r="I122" s="253">
        <v>121.5</v>
      </c>
      <c r="J122" s="815">
        <v>7.8</v>
      </c>
      <c r="K122" s="254">
        <v>0.1</v>
      </c>
      <c r="L122" s="219"/>
      <c r="M122" s="276"/>
      <c r="N122" s="206"/>
      <c r="O122" s="266"/>
    </row>
    <row r="123" spans="1:22" s="404" customFormat="1" ht="14.25" customHeight="1">
      <c r="A123" s="402">
        <v>32</v>
      </c>
      <c r="B123" s="407"/>
      <c r="C123" s="816"/>
      <c r="D123" s="759">
        <v>0</v>
      </c>
      <c r="E123" s="758">
        <v>0</v>
      </c>
      <c r="F123" s="813">
        <v>5.9</v>
      </c>
      <c r="G123" s="758" t="s">
        <v>558</v>
      </c>
      <c r="H123" s="813">
        <v>0</v>
      </c>
      <c r="I123" s="758">
        <v>5.9</v>
      </c>
      <c r="J123" s="814">
        <v>0</v>
      </c>
      <c r="K123" s="759" t="s">
        <v>558</v>
      </c>
      <c r="L123" s="406"/>
      <c r="M123" s="292"/>
      <c r="N123" s="171"/>
    </row>
    <row r="124" spans="1:22" ht="14.25" customHeight="1">
      <c r="A124" s="402"/>
      <c r="B124" s="92" t="s">
        <v>671</v>
      </c>
      <c r="C124" s="266"/>
      <c r="D124" s="254">
        <v>0</v>
      </c>
      <c r="E124" s="253">
        <v>0</v>
      </c>
      <c r="F124" s="625">
        <v>0.2</v>
      </c>
      <c r="G124" s="253" t="s">
        <v>558</v>
      </c>
      <c r="H124" s="625">
        <v>0</v>
      </c>
      <c r="I124" s="253">
        <v>0.2</v>
      </c>
      <c r="J124" s="815">
        <v>0</v>
      </c>
      <c r="K124" s="254" t="s">
        <v>558</v>
      </c>
      <c r="L124" s="276"/>
      <c r="M124" s="266"/>
      <c r="N124" s="171"/>
    </row>
    <row r="125" spans="1:22" ht="14.25" customHeight="1">
      <c r="A125" s="402"/>
      <c r="B125" s="92" t="s">
        <v>672</v>
      </c>
      <c r="C125" s="266"/>
      <c r="D125" s="254">
        <v>0</v>
      </c>
      <c r="E125" s="253">
        <v>0</v>
      </c>
      <c r="F125" s="625">
        <v>4</v>
      </c>
      <c r="G125" s="253" t="s">
        <v>558</v>
      </c>
      <c r="H125" s="253" t="s">
        <v>558</v>
      </c>
      <c r="I125" s="253">
        <v>4</v>
      </c>
      <c r="J125" s="815">
        <v>0</v>
      </c>
      <c r="K125" s="254" t="s">
        <v>558</v>
      </c>
      <c r="L125" s="219"/>
      <c r="M125" s="266"/>
      <c r="N125" s="266"/>
    </row>
    <row r="126" spans="1:22" ht="14.25" customHeight="1">
      <c r="A126" s="402"/>
      <c r="B126" s="92" t="s">
        <v>1476</v>
      </c>
      <c r="C126" s="266"/>
      <c r="D126" s="254" t="s">
        <v>558</v>
      </c>
      <c r="E126" s="253" t="s">
        <v>558</v>
      </c>
      <c r="F126" s="625">
        <v>1.7</v>
      </c>
      <c r="G126" s="253" t="s">
        <v>558</v>
      </c>
      <c r="H126" s="625" t="s">
        <v>558</v>
      </c>
      <c r="I126" s="253">
        <v>1.7</v>
      </c>
      <c r="J126" s="815" t="s">
        <v>558</v>
      </c>
      <c r="K126" s="254" t="s">
        <v>558</v>
      </c>
      <c r="L126" s="219"/>
      <c r="M126" s="266"/>
      <c r="N126" s="266"/>
    </row>
    <row r="127" spans="1:22" s="404" customFormat="1" ht="14.25" customHeight="1">
      <c r="A127" s="402">
        <v>33</v>
      </c>
      <c r="B127" s="407"/>
      <c r="C127" s="292"/>
      <c r="D127" s="759">
        <v>0.1</v>
      </c>
      <c r="E127" s="758">
        <v>0</v>
      </c>
      <c r="F127" s="813">
        <v>14.9</v>
      </c>
      <c r="G127" s="758">
        <v>0</v>
      </c>
      <c r="H127" s="813">
        <v>0.1</v>
      </c>
      <c r="I127" s="758">
        <v>14.4</v>
      </c>
      <c r="J127" s="814">
        <v>0.3</v>
      </c>
      <c r="K127" s="759">
        <v>0</v>
      </c>
      <c r="L127" s="406"/>
    </row>
    <row r="128" spans="1:22" ht="14.25" customHeight="1">
      <c r="A128" s="402"/>
      <c r="B128" s="311" t="s">
        <v>673</v>
      </c>
      <c r="C128" s="266"/>
      <c r="D128" s="254">
        <v>0.1</v>
      </c>
      <c r="E128" s="253">
        <v>0</v>
      </c>
      <c r="F128" s="625">
        <v>14.9</v>
      </c>
      <c r="G128" s="253">
        <v>0</v>
      </c>
      <c r="H128" s="625">
        <v>0.1</v>
      </c>
      <c r="I128" s="253">
        <v>14.4</v>
      </c>
      <c r="J128" s="815">
        <v>0.3</v>
      </c>
      <c r="K128" s="254">
        <v>0</v>
      </c>
      <c r="L128" s="276"/>
    </row>
    <row r="129" spans="1:12" s="404" customFormat="1" ht="14.25" customHeight="1">
      <c r="A129" s="402"/>
      <c r="B129" s="407"/>
      <c r="C129" s="208" t="s">
        <v>1085</v>
      </c>
      <c r="D129" s="759">
        <v>10.4</v>
      </c>
      <c r="E129" s="758">
        <v>10</v>
      </c>
      <c r="F129" s="813">
        <v>134918.6</v>
      </c>
      <c r="G129" s="758">
        <v>123.4</v>
      </c>
      <c r="H129" s="813">
        <v>52.3</v>
      </c>
      <c r="I129" s="758">
        <v>134603.29999999999</v>
      </c>
      <c r="J129" s="814">
        <v>11760.6</v>
      </c>
      <c r="K129" s="759">
        <v>1543.1</v>
      </c>
      <c r="L129" s="406"/>
    </row>
    <row r="130" spans="1:12" s="404" customFormat="1" ht="14.25" customHeight="1">
      <c r="A130" s="402"/>
      <c r="B130" s="407"/>
      <c r="C130" s="364" t="s">
        <v>1084</v>
      </c>
      <c r="D130" s="759"/>
      <c r="E130" s="758"/>
      <c r="F130" s="813"/>
      <c r="G130" s="758"/>
      <c r="H130" s="813"/>
      <c r="I130" s="758"/>
      <c r="J130" s="814"/>
      <c r="K130" s="759"/>
      <c r="L130" s="406"/>
    </row>
    <row r="131" spans="1:12" s="404" customFormat="1" ht="14.25" customHeight="1">
      <c r="A131" s="402">
        <v>35</v>
      </c>
      <c r="B131" s="407"/>
      <c r="C131" s="292"/>
      <c r="D131" s="759">
        <v>10.4</v>
      </c>
      <c r="E131" s="758">
        <v>10</v>
      </c>
      <c r="F131" s="813">
        <v>134918.6</v>
      </c>
      <c r="G131" s="758">
        <v>123.4</v>
      </c>
      <c r="H131" s="813">
        <v>52.3</v>
      </c>
      <c r="I131" s="758">
        <v>134603.29999999999</v>
      </c>
      <c r="J131" s="814">
        <v>11760.6</v>
      </c>
      <c r="K131" s="759">
        <v>1543.1</v>
      </c>
      <c r="L131" s="406"/>
    </row>
    <row r="132" spans="1:12" ht="14.25" customHeight="1">
      <c r="A132" s="402"/>
      <c r="B132" s="311" t="s">
        <v>378</v>
      </c>
      <c r="D132" s="254">
        <v>4.8</v>
      </c>
      <c r="E132" s="253">
        <v>4.5999999999999996</v>
      </c>
      <c r="F132" s="625">
        <v>108827.9</v>
      </c>
      <c r="G132" s="253">
        <v>78.8</v>
      </c>
      <c r="H132" s="625">
        <v>34.200000000000003</v>
      </c>
      <c r="I132" s="253">
        <v>108620.3</v>
      </c>
      <c r="J132" s="815">
        <v>10357.5</v>
      </c>
      <c r="K132" s="254">
        <v>1472.8</v>
      </c>
      <c r="L132" s="276"/>
    </row>
    <row r="133" spans="1:12" ht="14.25" customHeight="1">
      <c r="A133" s="402"/>
      <c r="B133" s="311" t="s">
        <v>674</v>
      </c>
      <c r="C133" s="266"/>
      <c r="D133" s="253" t="s">
        <v>558</v>
      </c>
      <c r="E133" s="253" t="s">
        <v>558</v>
      </c>
      <c r="F133" s="625">
        <v>62.9</v>
      </c>
      <c r="G133" s="253" t="s">
        <v>558</v>
      </c>
      <c r="H133" s="625">
        <v>0.1</v>
      </c>
      <c r="I133" s="253">
        <v>58.8</v>
      </c>
      <c r="J133" s="253" t="s">
        <v>558</v>
      </c>
      <c r="K133" s="254" t="s">
        <v>558</v>
      </c>
      <c r="L133" s="219"/>
    </row>
    <row r="134" spans="1:12" ht="14.25" customHeight="1">
      <c r="A134" s="402"/>
      <c r="B134" s="311" t="s">
        <v>379</v>
      </c>
      <c r="C134" s="266"/>
      <c r="D134" s="254">
        <v>5.6</v>
      </c>
      <c r="E134" s="253">
        <v>5.5</v>
      </c>
      <c r="F134" s="625">
        <v>26027.8</v>
      </c>
      <c r="G134" s="253">
        <v>44.6</v>
      </c>
      <c r="H134" s="625">
        <v>18</v>
      </c>
      <c r="I134" s="253">
        <v>25924.3</v>
      </c>
      <c r="J134" s="815">
        <v>1403.2</v>
      </c>
      <c r="K134" s="254">
        <v>70.2</v>
      </c>
      <c r="L134" s="219"/>
    </row>
    <row r="135" spans="1:12" s="404" customFormat="1" ht="14.25" customHeight="1">
      <c r="A135" s="402"/>
      <c r="B135" s="407"/>
      <c r="C135" s="208" t="s">
        <v>1087</v>
      </c>
      <c r="D135" s="759">
        <v>0.3</v>
      </c>
      <c r="E135" s="758">
        <v>0.1</v>
      </c>
      <c r="F135" s="813">
        <v>822.5</v>
      </c>
      <c r="G135" s="758">
        <v>1.2</v>
      </c>
      <c r="H135" s="813">
        <v>1.4</v>
      </c>
      <c r="I135" s="758">
        <v>816.4</v>
      </c>
      <c r="J135" s="814">
        <v>21.9</v>
      </c>
      <c r="K135" s="759">
        <v>0.8</v>
      </c>
      <c r="L135" s="284"/>
    </row>
    <row r="136" spans="1:12" s="404" customFormat="1" ht="14.25" customHeight="1">
      <c r="A136" s="402"/>
      <c r="B136" s="407"/>
      <c r="C136" s="364" t="s">
        <v>1088</v>
      </c>
      <c r="D136" s="759"/>
      <c r="E136" s="758"/>
      <c r="F136" s="813"/>
      <c r="G136" s="758"/>
      <c r="H136" s="813"/>
      <c r="I136" s="758"/>
      <c r="J136" s="814"/>
      <c r="K136" s="759"/>
      <c r="L136" s="284"/>
    </row>
    <row r="137" spans="1:12" s="404" customFormat="1" ht="14.25" customHeight="1">
      <c r="A137" s="402">
        <v>36</v>
      </c>
      <c r="B137" s="407"/>
      <c r="C137" s="292"/>
      <c r="D137" s="759">
        <v>0</v>
      </c>
      <c r="E137" s="758">
        <v>0</v>
      </c>
      <c r="F137" s="813">
        <v>60.1</v>
      </c>
      <c r="G137" s="758">
        <v>0.2</v>
      </c>
      <c r="H137" s="813">
        <v>0.2</v>
      </c>
      <c r="I137" s="758">
        <v>59.6</v>
      </c>
      <c r="J137" s="814">
        <v>0.3</v>
      </c>
      <c r="K137" s="759" t="s">
        <v>558</v>
      </c>
      <c r="L137" s="406"/>
    </row>
    <row r="138" spans="1:12" ht="14.25" customHeight="1">
      <c r="A138" s="402"/>
      <c r="B138" s="311" t="s">
        <v>675</v>
      </c>
      <c r="C138" s="266"/>
      <c r="D138" s="254">
        <v>0</v>
      </c>
      <c r="E138" s="253">
        <v>0</v>
      </c>
      <c r="F138" s="625">
        <v>60.1</v>
      </c>
      <c r="G138" s="253">
        <v>0.2</v>
      </c>
      <c r="H138" s="625">
        <v>0.2</v>
      </c>
      <c r="I138" s="253">
        <v>59.6</v>
      </c>
      <c r="J138" s="815">
        <v>0.3</v>
      </c>
      <c r="K138" s="254" t="s">
        <v>558</v>
      </c>
      <c r="L138" s="219"/>
    </row>
    <row r="139" spans="1:12" s="404" customFormat="1" ht="14.25" customHeight="1">
      <c r="A139" s="402">
        <v>37</v>
      </c>
      <c r="B139" s="407"/>
      <c r="C139" s="292"/>
      <c r="D139" s="759">
        <v>0.1</v>
      </c>
      <c r="E139" s="758">
        <v>0.1</v>
      </c>
      <c r="F139" s="813">
        <v>143.5</v>
      </c>
      <c r="G139" s="758">
        <v>0.3</v>
      </c>
      <c r="H139" s="813">
        <v>0.4</v>
      </c>
      <c r="I139" s="758">
        <v>141</v>
      </c>
      <c r="J139" s="814">
        <v>2.5</v>
      </c>
      <c r="K139" s="759">
        <v>0</v>
      </c>
      <c r="L139" s="284"/>
    </row>
    <row r="140" spans="1:12" ht="14.25" customHeight="1">
      <c r="A140" s="402"/>
      <c r="B140" s="311" t="s">
        <v>676</v>
      </c>
      <c r="C140" s="266"/>
      <c r="D140" s="254">
        <v>0.1</v>
      </c>
      <c r="E140" s="253">
        <v>0.1</v>
      </c>
      <c r="F140" s="625">
        <v>143.5</v>
      </c>
      <c r="G140" s="253">
        <v>0.3</v>
      </c>
      <c r="H140" s="625">
        <v>0.4</v>
      </c>
      <c r="I140" s="253">
        <v>141</v>
      </c>
      <c r="J140" s="815">
        <v>2.5</v>
      </c>
      <c r="K140" s="254">
        <v>0</v>
      </c>
      <c r="L140" s="219"/>
    </row>
    <row r="141" spans="1:12" s="404" customFormat="1" ht="14.25" customHeight="1">
      <c r="A141" s="402">
        <v>38</v>
      </c>
      <c r="B141" s="407"/>
      <c r="C141" s="292"/>
      <c r="D141" s="759">
        <v>0.2</v>
      </c>
      <c r="E141" s="758">
        <v>0.1</v>
      </c>
      <c r="F141" s="813">
        <v>618.9</v>
      </c>
      <c r="G141" s="758">
        <v>0.7</v>
      </c>
      <c r="H141" s="813">
        <v>0.8</v>
      </c>
      <c r="I141" s="758">
        <v>615.79999999999995</v>
      </c>
      <c r="J141" s="814">
        <v>19.2</v>
      </c>
      <c r="K141" s="759">
        <v>0.8</v>
      </c>
      <c r="L141" s="406"/>
    </row>
    <row r="142" spans="1:12" ht="14.25" customHeight="1">
      <c r="A142" s="402"/>
      <c r="B142" s="311" t="s">
        <v>677</v>
      </c>
      <c r="D142" s="254">
        <v>0</v>
      </c>
      <c r="E142" s="253">
        <v>0</v>
      </c>
      <c r="F142" s="625">
        <v>248.6</v>
      </c>
      <c r="G142" s="253">
        <v>0.2</v>
      </c>
      <c r="H142" s="625">
        <v>0.3</v>
      </c>
      <c r="I142" s="253">
        <v>247.4</v>
      </c>
      <c r="J142" s="815">
        <v>1</v>
      </c>
      <c r="K142" s="254" t="s">
        <v>558</v>
      </c>
      <c r="L142" s="276"/>
    </row>
    <row r="143" spans="1:12" ht="14.25" customHeight="1">
      <c r="A143" s="402"/>
      <c r="B143" s="311" t="s">
        <v>329</v>
      </c>
      <c r="C143" s="266"/>
      <c r="D143" s="254">
        <v>0</v>
      </c>
      <c r="E143" s="253">
        <v>0</v>
      </c>
      <c r="F143" s="625">
        <v>343.4</v>
      </c>
      <c r="G143" s="253">
        <v>0.2</v>
      </c>
      <c r="H143" s="625">
        <v>0.2</v>
      </c>
      <c r="I143" s="253">
        <v>342.2</v>
      </c>
      <c r="J143" s="815">
        <v>14.5</v>
      </c>
      <c r="K143" s="254">
        <v>0.8</v>
      </c>
      <c r="L143" s="219"/>
    </row>
    <row r="144" spans="1:12" ht="14.25" customHeight="1">
      <c r="A144" s="402"/>
      <c r="B144" s="311" t="s">
        <v>678</v>
      </c>
      <c r="C144" s="266"/>
      <c r="D144" s="254">
        <v>0.1</v>
      </c>
      <c r="E144" s="253" t="s">
        <v>558</v>
      </c>
      <c r="F144" s="625">
        <v>26.9</v>
      </c>
      <c r="G144" s="253">
        <v>0.3</v>
      </c>
      <c r="H144" s="625">
        <v>0.3</v>
      </c>
      <c r="I144" s="253">
        <v>26.1</v>
      </c>
      <c r="J144" s="815">
        <v>3.6</v>
      </c>
      <c r="K144" s="254" t="s">
        <v>558</v>
      </c>
      <c r="L144" s="219"/>
    </row>
    <row r="145" spans="1:12" s="404" customFormat="1" ht="14.25" customHeight="1">
      <c r="A145" s="402"/>
      <c r="B145" s="407"/>
      <c r="C145" s="208" t="s">
        <v>1089</v>
      </c>
      <c r="D145" s="759">
        <v>0</v>
      </c>
      <c r="E145" s="758">
        <v>0</v>
      </c>
      <c r="F145" s="813">
        <v>15.7</v>
      </c>
      <c r="G145" s="758">
        <v>0</v>
      </c>
      <c r="H145" s="813">
        <v>0.2</v>
      </c>
      <c r="I145" s="758">
        <v>15.4</v>
      </c>
      <c r="J145" s="814">
        <v>2.8</v>
      </c>
      <c r="K145" s="759">
        <v>0.4</v>
      </c>
      <c r="L145" s="284"/>
    </row>
    <row r="146" spans="1:12" s="404" customFormat="1" ht="14.25" customHeight="1">
      <c r="A146" s="402"/>
      <c r="B146" s="407"/>
      <c r="C146" s="364" t="s">
        <v>1086</v>
      </c>
      <c r="D146" s="759"/>
      <c r="E146" s="758"/>
      <c r="F146" s="813"/>
      <c r="G146" s="758"/>
      <c r="H146" s="813"/>
      <c r="I146" s="758"/>
      <c r="J146" s="814"/>
      <c r="K146" s="759"/>
      <c r="L146" s="284"/>
    </row>
    <row r="147" spans="1:12" s="404" customFormat="1" ht="14.25" customHeight="1">
      <c r="A147" s="402">
        <v>41</v>
      </c>
      <c r="B147" s="407"/>
      <c r="C147" s="292"/>
      <c r="D147" s="759">
        <v>0</v>
      </c>
      <c r="E147" s="758">
        <v>0</v>
      </c>
      <c r="F147" s="813">
        <v>9.6999999999999993</v>
      </c>
      <c r="G147" s="758">
        <v>0</v>
      </c>
      <c r="H147" s="813">
        <v>0</v>
      </c>
      <c r="I147" s="758">
        <v>9.6999999999999993</v>
      </c>
      <c r="J147" s="814" t="s">
        <v>558</v>
      </c>
      <c r="K147" s="759">
        <v>0</v>
      </c>
      <c r="L147" s="406"/>
    </row>
    <row r="148" spans="1:12" ht="14.25" customHeight="1">
      <c r="A148" s="402"/>
      <c r="B148" s="311" t="s">
        <v>679</v>
      </c>
      <c r="C148" s="266"/>
      <c r="D148" s="254" t="s">
        <v>558</v>
      </c>
      <c r="E148" s="253" t="s">
        <v>558</v>
      </c>
      <c r="F148" s="625">
        <v>1.7</v>
      </c>
      <c r="G148" s="253">
        <v>0</v>
      </c>
      <c r="H148" s="625" t="s">
        <v>558</v>
      </c>
      <c r="I148" s="253">
        <v>1.7</v>
      </c>
      <c r="J148" s="815" t="s">
        <v>558</v>
      </c>
      <c r="K148" s="254" t="s">
        <v>558</v>
      </c>
      <c r="L148" s="219"/>
    </row>
    <row r="149" spans="1:12" ht="14.25" customHeight="1">
      <c r="A149" s="402"/>
      <c r="B149" s="311" t="s">
        <v>680</v>
      </c>
      <c r="C149" s="266"/>
      <c r="D149" s="254">
        <v>0</v>
      </c>
      <c r="E149" s="253">
        <v>0</v>
      </c>
      <c r="F149" s="625">
        <v>8</v>
      </c>
      <c r="G149" s="253">
        <v>0</v>
      </c>
      <c r="H149" s="625">
        <v>0</v>
      </c>
      <c r="I149" s="253">
        <v>8</v>
      </c>
      <c r="J149" s="253" t="s">
        <v>558</v>
      </c>
      <c r="K149" s="254">
        <v>0</v>
      </c>
      <c r="L149" s="276"/>
    </row>
    <row r="150" spans="1:12" s="404" customFormat="1" ht="14.25" customHeight="1">
      <c r="A150" s="402">
        <v>42</v>
      </c>
      <c r="B150" s="407"/>
      <c r="C150" s="292"/>
      <c r="D150" s="759">
        <v>0</v>
      </c>
      <c r="E150" s="758">
        <v>0</v>
      </c>
      <c r="F150" s="813">
        <v>4.8</v>
      </c>
      <c r="G150" s="758">
        <v>0</v>
      </c>
      <c r="H150" s="813">
        <v>0.1</v>
      </c>
      <c r="I150" s="758">
        <v>4.5999999999999996</v>
      </c>
      <c r="J150" s="814">
        <v>2.8</v>
      </c>
      <c r="K150" s="759">
        <v>0.4</v>
      </c>
      <c r="L150" s="406"/>
    </row>
    <row r="151" spans="1:12" ht="14.25" customHeight="1">
      <c r="A151" s="402"/>
      <c r="B151" s="311" t="s">
        <v>681</v>
      </c>
      <c r="C151" s="266"/>
      <c r="D151" s="254">
        <v>0</v>
      </c>
      <c r="E151" s="253">
        <v>0</v>
      </c>
      <c r="F151" s="625">
        <v>4.5999999999999996</v>
      </c>
      <c r="G151" s="253">
        <v>0</v>
      </c>
      <c r="H151" s="625">
        <v>0.1</v>
      </c>
      <c r="I151" s="253">
        <v>4.4000000000000004</v>
      </c>
      <c r="J151" s="815">
        <v>2.8</v>
      </c>
      <c r="K151" s="254">
        <v>0.4</v>
      </c>
      <c r="L151" s="219"/>
    </row>
    <row r="152" spans="1:12" ht="14.25" customHeight="1">
      <c r="B152" s="311" t="s">
        <v>688</v>
      </c>
      <c r="D152" s="253" t="s">
        <v>558</v>
      </c>
      <c r="E152" s="253" t="s">
        <v>558</v>
      </c>
      <c r="F152" s="625">
        <v>0.1</v>
      </c>
      <c r="G152" s="253" t="s">
        <v>558</v>
      </c>
      <c r="H152" s="253" t="s">
        <v>558</v>
      </c>
      <c r="I152" s="253">
        <v>0.1</v>
      </c>
      <c r="J152" s="253" t="s">
        <v>558</v>
      </c>
      <c r="K152" s="254" t="s">
        <v>558</v>
      </c>
      <c r="L152" s="276"/>
    </row>
    <row r="153" spans="1:12" s="404" customFormat="1" ht="14.25" customHeight="1">
      <c r="A153" s="402">
        <v>43</v>
      </c>
      <c r="B153" s="407"/>
      <c r="D153" s="759">
        <v>0</v>
      </c>
      <c r="E153" s="758">
        <v>0</v>
      </c>
      <c r="F153" s="813">
        <v>1.2</v>
      </c>
      <c r="G153" s="758">
        <v>0</v>
      </c>
      <c r="H153" s="813">
        <v>0</v>
      </c>
      <c r="I153" s="758">
        <v>1.2</v>
      </c>
      <c r="J153" s="814">
        <v>0</v>
      </c>
      <c r="K153" s="759" t="s">
        <v>558</v>
      </c>
      <c r="L153" s="406"/>
    </row>
    <row r="154" spans="1:12" ht="14.25" customHeight="1">
      <c r="A154" s="402"/>
      <c r="B154" s="311" t="s">
        <v>682</v>
      </c>
      <c r="D154" s="254">
        <v>0</v>
      </c>
      <c r="E154" s="253">
        <v>0</v>
      </c>
      <c r="F154" s="625">
        <v>1.2</v>
      </c>
      <c r="G154" s="253">
        <v>0</v>
      </c>
      <c r="H154" s="625">
        <v>0</v>
      </c>
      <c r="I154" s="253">
        <v>1.2</v>
      </c>
      <c r="J154" s="815">
        <v>0</v>
      </c>
      <c r="K154" s="254" t="s">
        <v>558</v>
      </c>
      <c r="L154" s="219"/>
    </row>
    <row r="155" spans="1:12" s="404" customFormat="1" ht="14.25" customHeight="1">
      <c r="A155" s="402"/>
      <c r="B155" s="407"/>
      <c r="C155" s="208" t="s">
        <v>1091</v>
      </c>
      <c r="D155" s="759">
        <v>0</v>
      </c>
      <c r="E155" s="758">
        <v>0</v>
      </c>
      <c r="F155" s="813">
        <v>15.2</v>
      </c>
      <c r="G155" s="758">
        <v>0</v>
      </c>
      <c r="H155" s="813">
        <v>0</v>
      </c>
      <c r="I155" s="758">
        <v>14.7</v>
      </c>
      <c r="J155" s="814">
        <v>0.5</v>
      </c>
      <c r="K155" s="759">
        <v>0</v>
      </c>
      <c r="L155" s="284"/>
    </row>
    <row r="156" spans="1:12" s="404" customFormat="1" ht="14.25" customHeight="1">
      <c r="A156" s="402"/>
      <c r="B156" s="407"/>
      <c r="C156" s="364" t="s">
        <v>1090</v>
      </c>
      <c r="D156" s="758"/>
      <c r="E156" s="758"/>
      <c r="F156" s="758"/>
      <c r="G156" s="758"/>
      <c r="H156" s="758"/>
      <c r="I156" s="758"/>
      <c r="J156" s="758"/>
      <c r="K156" s="759"/>
      <c r="L156" s="284"/>
    </row>
    <row r="157" spans="1:12" s="404" customFormat="1" ht="14.25" customHeight="1">
      <c r="A157" s="402"/>
      <c r="B157" s="407"/>
      <c r="C157" s="208" t="s">
        <v>1477</v>
      </c>
      <c r="D157" s="758">
        <v>0.3</v>
      </c>
      <c r="E157" s="758">
        <v>0</v>
      </c>
      <c r="F157" s="758">
        <v>852.2</v>
      </c>
      <c r="G157" s="758">
        <v>0.2</v>
      </c>
      <c r="H157" s="758">
        <v>2.7</v>
      </c>
      <c r="I157" s="758">
        <v>846.9</v>
      </c>
      <c r="J157" s="758">
        <v>0.1</v>
      </c>
      <c r="K157" s="759">
        <v>0.2</v>
      </c>
      <c r="L157" s="284"/>
    </row>
    <row r="158" spans="1:12" s="404" customFormat="1" ht="14.25" customHeight="1">
      <c r="A158" s="402"/>
      <c r="B158" s="407"/>
      <c r="C158" s="364" t="s">
        <v>1478</v>
      </c>
      <c r="D158" s="758"/>
      <c r="E158" s="758"/>
      <c r="F158" s="758"/>
      <c r="G158" s="758"/>
      <c r="H158" s="758"/>
      <c r="I158" s="758"/>
      <c r="J158" s="758"/>
      <c r="K158" s="759"/>
      <c r="L158" s="284"/>
    </row>
    <row r="159" spans="1:12" s="404" customFormat="1" ht="14.25" customHeight="1">
      <c r="A159" s="402"/>
      <c r="B159" s="407"/>
      <c r="C159" s="208" t="s">
        <v>1479</v>
      </c>
      <c r="D159" s="758">
        <v>0.1</v>
      </c>
      <c r="E159" s="758">
        <v>0.1</v>
      </c>
      <c r="F159" s="758">
        <v>206.3</v>
      </c>
      <c r="G159" s="758">
        <v>0.5</v>
      </c>
      <c r="H159" s="758">
        <v>0.7</v>
      </c>
      <c r="I159" s="758">
        <v>204.9</v>
      </c>
      <c r="J159" s="758">
        <v>1.5</v>
      </c>
      <c r="K159" s="759">
        <v>0.1</v>
      </c>
      <c r="L159" s="284"/>
    </row>
    <row r="160" spans="1:12" s="404" customFormat="1" ht="14.25" customHeight="1">
      <c r="A160" s="402"/>
      <c r="B160" s="407"/>
      <c r="C160" s="364" t="s">
        <v>1480</v>
      </c>
      <c r="D160" s="758"/>
      <c r="E160" s="758"/>
      <c r="F160" s="758"/>
      <c r="G160" s="758"/>
      <c r="H160" s="758"/>
      <c r="I160" s="758"/>
      <c r="J160" s="758"/>
      <c r="K160" s="759"/>
      <c r="L160" s="284"/>
    </row>
    <row r="161" spans="1:12" s="404" customFormat="1" ht="14.25" customHeight="1">
      <c r="A161" s="402"/>
      <c r="B161" s="407"/>
      <c r="C161" s="208" t="s">
        <v>1093</v>
      </c>
      <c r="D161" s="758">
        <v>0.1</v>
      </c>
      <c r="E161" s="758">
        <v>0.1</v>
      </c>
      <c r="F161" s="758">
        <v>20.7</v>
      </c>
      <c r="G161" s="758">
        <v>0</v>
      </c>
      <c r="H161" s="758">
        <v>0.2</v>
      </c>
      <c r="I161" s="758">
        <v>20.5</v>
      </c>
      <c r="J161" s="758" t="s">
        <v>558</v>
      </c>
      <c r="K161" s="759" t="s">
        <v>558</v>
      </c>
      <c r="L161" s="406"/>
    </row>
    <row r="162" spans="1:12" s="404" customFormat="1" ht="14.25" customHeight="1">
      <c r="A162" s="402"/>
      <c r="B162" s="407"/>
      <c r="C162" s="364" t="s">
        <v>1092</v>
      </c>
      <c r="D162" s="758"/>
      <c r="E162" s="813"/>
      <c r="F162" s="758"/>
      <c r="G162" s="813"/>
      <c r="H162" s="758"/>
      <c r="I162" s="813"/>
      <c r="J162" s="758"/>
      <c r="K162" s="759"/>
      <c r="L162" s="406"/>
    </row>
    <row r="163" spans="1:12" s="404" customFormat="1" ht="14.25" customHeight="1">
      <c r="A163" s="402"/>
      <c r="B163" s="407"/>
      <c r="C163" s="208" t="s">
        <v>1095</v>
      </c>
      <c r="D163" s="758">
        <v>0</v>
      </c>
      <c r="E163" s="813">
        <v>0</v>
      </c>
      <c r="F163" s="758">
        <v>27.2</v>
      </c>
      <c r="G163" s="813">
        <v>0.1</v>
      </c>
      <c r="H163" s="758">
        <v>0.1</v>
      </c>
      <c r="I163" s="813">
        <v>27</v>
      </c>
      <c r="J163" s="758">
        <v>0.3</v>
      </c>
      <c r="K163" s="759" t="s">
        <v>558</v>
      </c>
      <c r="L163" s="406"/>
    </row>
    <row r="164" spans="1:12" s="404" customFormat="1" ht="14.25" customHeight="1">
      <c r="A164" s="402"/>
      <c r="B164" s="407"/>
      <c r="C164" s="364" t="s">
        <v>1094</v>
      </c>
      <c r="D164" s="758"/>
      <c r="E164" s="813"/>
      <c r="F164" s="758"/>
      <c r="G164" s="813"/>
      <c r="H164" s="758"/>
      <c r="I164" s="813"/>
      <c r="J164" s="758"/>
      <c r="K164" s="759"/>
      <c r="L164" s="406"/>
    </row>
    <row r="165" spans="1:12" s="404" customFormat="1" ht="14.25" customHeight="1">
      <c r="A165" s="402"/>
      <c r="B165" s="407"/>
      <c r="C165" s="208" t="s">
        <v>887</v>
      </c>
      <c r="D165" s="758">
        <v>0.30000000000000071</v>
      </c>
      <c r="E165" s="813">
        <v>0.30000000000000071</v>
      </c>
      <c r="F165" s="758">
        <v>53.600000000005821</v>
      </c>
      <c r="G165" s="813">
        <v>0.30000000000001137</v>
      </c>
      <c r="H165" s="758">
        <v>0.69999999999998863</v>
      </c>
      <c r="I165" s="813">
        <v>51.500000000029104</v>
      </c>
      <c r="J165" s="758">
        <v>0.7000000000007276</v>
      </c>
      <c r="K165" s="759">
        <v>7.6999999999998181</v>
      </c>
      <c r="L165" s="284"/>
    </row>
    <row r="166" spans="1:12" ht="11.25" customHeight="1">
      <c r="A166" s="285"/>
      <c r="B166" s="274"/>
      <c r="C166" s="364" t="s">
        <v>1096</v>
      </c>
      <c r="D166" s="526"/>
      <c r="E166" s="526"/>
      <c r="F166" s="526"/>
      <c r="G166" s="526"/>
      <c r="H166" s="526"/>
      <c r="I166" s="526"/>
      <c r="J166" s="526"/>
      <c r="K166" s="530"/>
      <c r="L166" s="276"/>
    </row>
    <row r="167" spans="1:12" ht="11.25" customHeight="1">
      <c r="A167" s="266"/>
      <c r="B167" s="266"/>
      <c r="C167" s="364"/>
      <c r="D167" s="897"/>
      <c r="E167" s="897"/>
      <c r="F167" s="897"/>
      <c r="G167" s="897"/>
      <c r="H167" s="897"/>
      <c r="I167" s="897"/>
      <c r="J167" s="897"/>
      <c r="K167" s="897"/>
      <c r="L167" s="276"/>
    </row>
    <row r="168" spans="1:12" ht="16.5" customHeight="1">
      <c r="A168" s="898" t="s">
        <v>1642</v>
      </c>
      <c r="B168" s="527"/>
      <c r="D168" s="276"/>
      <c r="E168" s="276"/>
      <c r="F168" s="276"/>
      <c r="G168" s="276"/>
      <c r="H168" s="276"/>
      <c r="I168" s="276"/>
      <c r="J168" s="276"/>
      <c r="K168" s="276"/>
      <c r="L168" s="276"/>
    </row>
    <row r="169" spans="1:12" s="410" customFormat="1" ht="16.5" customHeight="1">
      <c r="A169" s="899" t="s">
        <v>1643</v>
      </c>
      <c r="B169" s="527"/>
      <c r="D169" s="411"/>
      <c r="E169" s="411"/>
      <c r="F169" s="411"/>
      <c r="G169" s="411"/>
      <c r="H169" s="411"/>
      <c r="I169" s="411"/>
      <c r="J169" s="411"/>
      <c r="K169" s="411"/>
      <c r="L169" s="411"/>
    </row>
    <row r="170" spans="1:12" ht="11.25" customHeight="1">
      <c r="A170" s="266"/>
      <c r="B170" s="527"/>
      <c r="C170" s="527"/>
      <c r="D170" s="276"/>
      <c r="E170" s="276"/>
      <c r="F170" s="276"/>
      <c r="G170" s="276"/>
      <c r="H170" s="276"/>
      <c r="I170" s="276"/>
      <c r="J170" s="276"/>
      <c r="K170" s="276"/>
      <c r="L170" s="276"/>
    </row>
    <row r="171" spans="1:12" ht="11.25" customHeight="1">
      <c r="A171" s="266"/>
      <c r="B171" s="266"/>
      <c r="C171" s="266"/>
      <c r="D171" s="276"/>
      <c r="E171" s="276"/>
      <c r="F171" s="276"/>
      <c r="G171" s="276"/>
      <c r="H171" s="276"/>
      <c r="I171" s="276"/>
      <c r="J171" s="276"/>
      <c r="K171" s="276"/>
      <c r="L171" s="276"/>
    </row>
    <row r="172" spans="1:12" ht="11.25" customHeight="1">
      <c r="A172" s="266"/>
      <c r="B172" s="266"/>
      <c r="C172" s="266"/>
      <c r="D172" s="276"/>
      <c r="E172" s="276"/>
      <c r="F172" s="276"/>
      <c r="G172" s="276"/>
      <c r="H172" s="276"/>
      <c r="I172" s="276"/>
      <c r="J172" s="276"/>
      <c r="K172" s="276"/>
      <c r="L172" s="276"/>
    </row>
    <row r="173" spans="1:12" ht="11.25" customHeight="1">
      <c r="A173" s="266"/>
      <c r="B173" s="266"/>
      <c r="C173" s="266"/>
      <c r="D173" s="276"/>
      <c r="E173" s="276"/>
      <c r="F173" s="276"/>
      <c r="G173" s="276"/>
      <c r="H173" s="276"/>
      <c r="I173" s="276"/>
      <c r="J173" s="276"/>
      <c r="K173" s="276"/>
      <c r="L173" s="276"/>
    </row>
    <row r="174" spans="1:12" ht="11.25" customHeight="1">
      <c r="A174" s="266"/>
      <c r="B174" s="266"/>
      <c r="C174" s="266"/>
      <c r="D174" s="276"/>
      <c r="E174" s="276"/>
      <c r="F174" s="276"/>
      <c r="G174" s="276"/>
      <c r="H174" s="276"/>
      <c r="I174" s="276"/>
      <c r="J174" s="276"/>
      <c r="K174" s="276"/>
      <c r="L174" s="276"/>
    </row>
    <row r="175" spans="1:12" ht="11.25" customHeight="1">
      <c r="A175" s="266"/>
      <c r="B175" s="266"/>
      <c r="C175" s="266"/>
      <c r="D175" s="276"/>
      <c r="E175" s="276"/>
      <c r="F175" s="276"/>
      <c r="G175" s="276"/>
      <c r="H175" s="276"/>
      <c r="I175" s="276"/>
      <c r="J175" s="276"/>
      <c r="K175" s="276"/>
      <c r="L175" s="276"/>
    </row>
    <row r="176" spans="1:12" ht="11.25" customHeight="1">
      <c r="A176" s="266"/>
      <c r="B176" s="266"/>
      <c r="C176" s="266"/>
      <c r="D176" s="276"/>
      <c r="E176" s="276"/>
      <c r="F176" s="276"/>
      <c r="G176" s="276"/>
      <c r="H176" s="276"/>
      <c r="I176" s="276"/>
      <c r="J176" s="276"/>
      <c r="K176" s="276"/>
      <c r="L176" s="276"/>
    </row>
    <row r="177" spans="1:12" ht="11.25" customHeight="1">
      <c r="A177" s="266"/>
      <c r="B177" s="266"/>
      <c r="C177" s="266"/>
      <c r="D177" s="276"/>
      <c r="E177" s="276"/>
      <c r="F177" s="276"/>
      <c r="G177" s="276"/>
      <c r="H177" s="276"/>
      <c r="I177" s="276"/>
      <c r="J177" s="276"/>
      <c r="K177" s="276"/>
      <c r="L177" s="276"/>
    </row>
    <row r="178" spans="1:12" ht="11.25" customHeight="1">
      <c r="A178" s="266"/>
      <c r="B178" s="266"/>
      <c r="C178" s="266"/>
      <c r="D178" s="276"/>
      <c r="E178" s="276"/>
      <c r="F178" s="276"/>
      <c r="G178" s="276"/>
      <c r="H178" s="276"/>
      <c r="I178" s="276"/>
      <c r="J178" s="276"/>
      <c r="K178" s="276"/>
      <c r="L178" s="276"/>
    </row>
    <row r="179" spans="1:12" ht="11.25" customHeight="1">
      <c r="A179" s="266"/>
      <c r="B179" s="266"/>
      <c r="C179" s="266"/>
      <c r="D179" s="276"/>
      <c r="E179" s="276"/>
      <c r="F179" s="276"/>
      <c r="G179" s="276"/>
      <c r="H179" s="276"/>
      <c r="I179" s="276"/>
      <c r="J179" s="276"/>
      <c r="K179" s="276"/>
      <c r="L179" s="276"/>
    </row>
    <row r="180" spans="1:12" ht="11.25" customHeight="1">
      <c r="A180" s="266"/>
      <c r="B180" s="266"/>
      <c r="C180" s="266"/>
      <c r="D180" s="276"/>
      <c r="E180" s="276"/>
      <c r="F180" s="276"/>
      <c r="G180" s="276"/>
      <c r="H180" s="276"/>
      <c r="I180" s="276"/>
      <c r="J180" s="276"/>
      <c r="K180" s="276"/>
      <c r="L180" s="276"/>
    </row>
    <row r="181" spans="1:12" ht="11.25" customHeight="1">
      <c r="A181" s="266"/>
      <c r="B181" s="266"/>
      <c r="C181" s="266"/>
      <c r="D181" s="276"/>
      <c r="E181" s="276"/>
      <c r="F181" s="276"/>
      <c r="G181" s="276"/>
      <c r="H181" s="276"/>
      <c r="I181" s="276"/>
      <c r="J181" s="276"/>
      <c r="K181" s="276"/>
      <c r="L181" s="276"/>
    </row>
    <row r="182" spans="1:12" ht="11.25" customHeight="1">
      <c r="A182" s="266"/>
      <c r="B182" s="266"/>
      <c r="C182" s="266"/>
      <c r="D182" s="276"/>
      <c r="E182" s="276"/>
      <c r="F182" s="276"/>
      <c r="G182" s="276"/>
      <c r="H182" s="276"/>
      <c r="I182" s="276"/>
      <c r="J182" s="276"/>
      <c r="K182" s="276"/>
      <c r="L182" s="276"/>
    </row>
    <row r="183" spans="1:12" ht="11.25" customHeight="1">
      <c r="A183" s="266"/>
      <c r="B183" s="266"/>
      <c r="C183" s="266"/>
      <c r="D183" s="276"/>
      <c r="E183" s="276"/>
      <c r="F183" s="276"/>
      <c r="G183" s="276"/>
      <c r="H183" s="276"/>
      <c r="I183" s="276"/>
      <c r="J183" s="276"/>
      <c r="K183" s="276"/>
      <c r="L183" s="276"/>
    </row>
    <row r="184" spans="1:12" ht="11.25" customHeight="1">
      <c r="A184" s="266"/>
      <c r="B184" s="266"/>
      <c r="D184" s="276"/>
      <c r="E184" s="276"/>
      <c r="F184" s="276"/>
      <c r="G184" s="276"/>
      <c r="H184" s="276"/>
      <c r="I184" s="276"/>
      <c r="J184" s="276"/>
      <c r="K184" s="276"/>
      <c r="L184" s="276"/>
    </row>
    <row r="185" spans="1:12" ht="11.25" customHeight="1">
      <c r="A185" s="266"/>
      <c r="B185" s="266"/>
      <c r="D185" s="276"/>
      <c r="E185" s="276"/>
      <c r="F185" s="276"/>
      <c r="G185" s="276"/>
      <c r="H185" s="276"/>
      <c r="I185" s="276"/>
      <c r="J185" s="276"/>
      <c r="K185" s="276"/>
      <c r="L185" s="276"/>
    </row>
    <row r="186" spans="1:12" ht="11.25" customHeight="1">
      <c r="A186" s="266"/>
      <c r="B186" s="266"/>
      <c r="D186" s="276"/>
      <c r="E186" s="276"/>
      <c r="F186" s="276"/>
      <c r="G186" s="276"/>
      <c r="H186" s="276"/>
      <c r="I186" s="276"/>
      <c r="J186" s="276"/>
      <c r="K186" s="276"/>
      <c r="L186" s="276"/>
    </row>
    <row r="187" spans="1:12" ht="11.25" customHeight="1">
      <c r="A187" s="266"/>
      <c r="B187" s="266"/>
      <c r="D187" s="276"/>
      <c r="E187" s="276"/>
      <c r="F187" s="276"/>
      <c r="G187" s="276"/>
      <c r="H187" s="276"/>
      <c r="I187" s="276"/>
      <c r="J187" s="276"/>
      <c r="K187" s="276"/>
      <c r="L187" s="276"/>
    </row>
    <row r="188" spans="1:12" ht="11.25" customHeight="1">
      <c r="A188" s="266"/>
      <c r="B188" s="266"/>
      <c r="C188" s="266"/>
      <c r="D188" s="276"/>
      <c r="E188" s="276"/>
      <c r="F188" s="276"/>
      <c r="G188" s="276"/>
      <c r="H188" s="276"/>
      <c r="I188" s="276"/>
      <c r="J188" s="276"/>
      <c r="K188" s="276"/>
      <c r="L188" s="276"/>
    </row>
    <row r="189" spans="1:12" ht="11.25" customHeight="1">
      <c r="A189" s="266"/>
      <c r="B189" s="266"/>
      <c r="C189" s="266"/>
      <c r="D189" s="276"/>
      <c r="E189" s="276"/>
      <c r="F189" s="276"/>
      <c r="G189" s="276"/>
      <c r="H189" s="276"/>
      <c r="I189" s="276"/>
      <c r="J189" s="276"/>
      <c r="K189" s="276"/>
      <c r="L189" s="276"/>
    </row>
    <row r="190" spans="1:12" ht="11.25" customHeight="1">
      <c r="A190" s="266"/>
      <c r="B190" s="266"/>
      <c r="C190" s="266"/>
      <c r="D190" s="276"/>
      <c r="E190" s="276"/>
      <c r="F190" s="276"/>
      <c r="G190" s="276"/>
      <c r="H190" s="276"/>
      <c r="I190" s="276"/>
      <c r="J190" s="276"/>
      <c r="K190" s="276"/>
      <c r="L190" s="276"/>
    </row>
    <row r="191" spans="1:12" ht="11.25" customHeight="1">
      <c r="A191" s="266"/>
      <c r="B191" s="266"/>
      <c r="C191" s="266"/>
      <c r="D191" s="276"/>
      <c r="E191" s="276"/>
      <c r="F191" s="276"/>
      <c r="G191" s="276"/>
      <c r="H191" s="276"/>
      <c r="I191" s="276"/>
      <c r="J191" s="276"/>
      <c r="K191" s="276"/>
      <c r="L191" s="276"/>
    </row>
    <row r="192" spans="1:12" ht="11.25" customHeight="1">
      <c r="A192" s="266"/>
      <c r="B192" s="266"/>
      <c r="C192" s="266"/>
      <c r="D192" s="276"/>
      <c r="E192" s="276"/>
      <c r="F192" s="276"/>
      <c r="G192" s="276"/>
      <c r="H192" s="276"/>
      <c r="I192" s="276"/>
      <c r="J192" s="276"/>
      <c r="K192" s="276"/>
      <c r="L192" s="276"/>
    </row>
    <row r="193" spans="1:12" ht="11.25" customHeight="1">
      <c r="A193" s="266"/>
      <c r="B193" s="266"/>
      <c r="C193" s="266"/>
      <c r="D193" s="276"/>
      <c r="E193" s="276"/>
      <c r="F193" s="276"/>
      <c r="G193" s="276"/>
      <c r="H193" s="276"/>
      <c r="I193" s="276"/>
      <c r="J193" s="276"/>
      <c r="K193" s="276"/>
      <c r="L193" s="276"/>
    </row>
    <row r="194" spans="1:12" ht="11.25" customHeight="1">
      <c r="A194" s="266"/>
      <c r="B194" s="266"/>
      <c r="C194" s="266"/>
      <c r="D194" s="276"/>
      <c r="E194" s="276"/>
      <c r="F194" s="276"/>
      <c r="G194" s="276"/>
      <c r="H194" s="276"/>
      <c r="I194" s="276"/>
      <c r="J194" s="276"/>
      <c r="K194" s="276"/>
      <c r="L194" s="276"/>
    </row>
    <row r="195" spans="1:12" ht="11.25" customHeight="1">
      <c r="A195" s="266"/>
      <c r="B195" s="266"/>
      <c r="C195" s="266"/>
      <c r="D195" s="276"/>
      <c r="E195" s="276"/>
      <c r="F195" s="276"/>
      <c r="G195" s="276"/>
      <c r="H195" s="276"/>
      <c r="I195" s="276"/>
      <c r="J195" s="276"/>
      <c r="K195" s="276"/>
      <c r="L195" s="276"/>
    </row>
    <row r="196" spans="1:12" ht="11.25" customHeight="1">
      <c r="A196" s="266"/>
      <c r="B196" s="266"/>
      <c r="C196" s="266"/>
      <c r="D196" s="276"/>
      <c r="E196" s="276"/>
      <c r="F196" s="276"/>
      <c r="G196" s="276"/>
      <c r="H196" s="276"/>
      <c r="I196" s="276"/>
      <c r="J196" s="276"/>
      <c r="K196" s="276"/>
      <c r="L196" s="276"/>
    </row>
    <row r="197" spans="1:12" ht="11.25" customHeight="1">
      <c r="A197" s="266"/>
      <c r="B197" s="266"/>
      <c r="C197" s="266"/>
      <c r="D197" s="276"/>
      <c r="E197" s="276"/>
      <c r="F197" s="276"/>
      <c r="G197" s="276"/>
      <c r="H197" s="276"/>
      <c r="I197" s="276"/>
      <c r="J197" s="276"/>
      <c r="K197" s="276"/>
      <c r="L197" s="276"/>
    </row>
    <row r="198" spans="1:12" ht="11.25" customHeight="1">
      <c r="A198" s="266"/>
      <c r="B198" s="266"/>
      <c r="C198" s="266"/>
      <c r="D198" s="276"/>
      <c r="E198" s="276"/>
      <c r="F198" s="276"/>
      <c r="G198" s="276"/>
      <c r="H198" s="276"/>
      <c r="I198" s="276"/>
      <c r="J198" s="276"/>
      <c r="K198" s="276"/>
      <c r="L198" s="276"/>
    </row>
    <row r="199" spans="1:12" ht="11.25" customHeight="1">
      <c r="A199" s="266"/>
      <c r="B199" s="266"/>
      <c r="C199" s="266"/>
      <c r="D199" s="276"/>
      <c r="E199" s="276"/>
      <c r="F199" s="276"/>
      <c r="G199" s="276"/>
      <c r="H199" s="276"/>
      <c r="I199" s="276"/>
      <c r="J199" s="276"/>
      <c r="K199" s="276"/>
      <c r="L199" s="276"/>
    </row>
    <row r="200" spans="1:12" ht="11.25" customHeight="1">
      <c r="A200" s="266"/>
      <c r="B200" s="266"/>
      <c r="C200" s="266"/>
      <c r="D200" s="276"/>
      <c r="E200" s="276"/>
      <c r="F200" s="276"/>
      <c r="G200" s="276"/>
      <c r="H200" s="276"/>
      <c r="I200" s="276"/>
      <c r="J200" s="276"/>
      <c r="K200" s="276"/>
      <c r="L200" s="276"/>
    </row>
    <row r="201" spans="1:12" ht="11.25" customHeight="1">
      <c r="A201" s="266"/>
      <c r="B201" s="266"/>
      <c r="C201" s="266"/>
      <c r="D201" s="276"/>
      <c r="E201" s="276"/>
      <c r="F201" s="276"/>
      <c r="G201" s="276"/>
      <c r="H201" s="276"/>
      <c r="I201" s="276"/>
      <c r="J201" s="276"/>
      <c r="K201" s="276"/>
      <c r="L201" s="276"/>
    </row>
    <row r="202" spans="1:12" ht="11.25" customHeight="1">
      <c r="A202" s="266"/>
      <c r="B202" s="266"/>
      <c r="C202" s="266"/>
      <c r="D202" s="276"/>
      <c r="E202" s="276"/>
      <c r="F202" s="276"/>
      <c r="G202" s="276"/>
      <c r="H202" s="276"/>
      <c r="I202" s="276"/>
      <c r="J202" s="276"/>
      <c r="K202" s="276"/>
      <c r="L202" s="276"/>
    </row>
    <row r="203" spans="1:12" ht="11.25" customHeight="1">
      <c r="A203" s="266"/>
      <c r="B203" s="266"/>
      <c r="C203" s="266"/>
      <c r="D203" s="276"/>
      <c r="E203" s="276"/>
      <c r="F203" s="276"/>
      <c r="G203" s="276"/>
      <c r="H203" s="276"/>
      <c r="I203" s="276"/>
      <c r="J203" s="276"/>
      <c r="K203" s="276"/>
      <c r="L203" s="276"/>
    </row>
    <row r="204" spans="1:12" ht="11.25" customHeight="1">
      <c r="A204" s="266"/>
      <c r="B204" s="266"/>
      <c r="C204" s="266"/>
      <c r="D204" s="276"/>
      <c r="E204" s="276"/>
      <c r="F204" s="276"/>
      <c r="G204" s="276"/>
      <c r="H204" s="276"/>
      <c r="I204" s="276"/>
      <c r="J204" s="276"/>
      <c r="K204" s="276"/>
      <c r="L204" s="276"/>
    </row>
    <row r="205" spans="1:12" ht="11.25" customHeight="1">
      <c r="A205" s="266"/>
      <c r="B205" s="266"/>
      <c r="C205" s="266"/>
      <c r="D205" s="276"/>
      <c r="E205" s="276"/>
      <c r="F205" s="276"/>
      <c r="G205" s="276"/>
      <c r="H205" s="276"/>
      <c r="I205" s="276"/>
      <c r="J205" s="276"/>
      <c r="K205" s="276"/>
      <c r="L205" s="276"/>
    </row>
    <row r="206" spans="1:12" ht="11.25" customHeight="1">
      <c r="A206" s="266"/>
      <c r="B206" s="266"/>
      <c r="C206" s="266"/>
      <c r="D206" s="276"/>
      <c r="E206" s="276"/>
      <c r="F206" s="276"/>
      <c r="G206" s="276"/>
      <c r="H206" s="276"/>
      <c r="I206" s="276"/>
      <c r="J206" s="276"/>
      <c r="K206" s="276"/>
      <c r="L206" s="276"/>
    </row>
    <row r="207" spans="1:12" ht="11.25" customHeight="1">
      <c r="A207" s="266"/>
      <c r="B207" s="266"/>
      <c r="C207" s="266"/>
      <c r="D207" s="276"/>
      <c r="E207" s="276"/>
      <c r="F207" s="276"/>
      <c r="G207" s="276"/>
      <c r="H207" s="276"/>
      <c r="I207" s="276"/>
      <c r="J207" s="276"/>
      <c r="K207" s="276"/>
      <c r="L207" s="276"/>
    </row>
    <row r="208" spans="1:12" ht="11.25" customHeight="1">
      <c r="A208" s="266"/>
      <c r="B208" s="266"/>
      <c r="C208" s="266"/>
      <c r="D208" s="276"/>
      <c r="E208" s="276"/>
      <c r="F208" s="276"/>
      <c r="G208" s="276"/>
      <c r="H208" s="276"/>
      <c r="I208" s="276"/>
      <c r="J208" s="276"/>
      <c r="K208" s="276"/>
      <c r="L208" s="276"/>
    </row>
    <row r="209" spans="1:12" ht="11.25" customHeight="1">
      <c r="A209" s="266"/>
      <c r="B209" s="266"/>
      <c r="C209" s="266"/>
      <c r="D209" s="276"/>
      <c r="E209" s="276"/>
      <c r="F209" s="276"/>
      <c r="G209" s="276"/>
      <c r="H209" s="276"/>
      <c r="I209" s="276"/>
      <c r="J209" s="276"/>
      <c r="K209" s="276"/>
      <c r="L209" s="276"/>
    </row>
    <row r="210" spans="1:12" ht="11.25" customHeight="1">
      <c r="A210" s="266"/>
      <c r="B210" s="266"/>
      <c r="C210" s="266"/>
      <c r="D210" s="276"/>
      <c r="E210" s="276"/>
      <c r="F210" s="276"/>
      <c r="G210" s="276"/>
      <c r="H210" s="276"/>
      <c r="I210" s="276"/>
      <c r="J210" s="276"/>
      <c r="K210" s="276"/>
      <c r="L210" s="276"/>
    </row>
    <row r="211" spans="1:12" ht="11.25" customHeight="1">
      <c r="A211" s="266"/>
      <c r="B211" s="266"/>
      <c r="C211" s="266"/>
      <c r="D211" s="276"/>
      <c r="E211" s="276"/>
      <c r="F211" s="276"/>
      <c r="G211" s="276"/>
      <c r="H211" s="276"/>
      <c r="I211" s="276"/>
      <c r="J211" s="276"/>
      <c r="K211" s="276"/>
      <c r="L211" s="276"/>
    </row>
    <row r="212" spans="1:12" ht="11.25" customHeight="1">
      <c r="A212" s="266"/>
      <c r="B212" s="266"/>
      <c r="C212" s="266"/>
      <c r="D212" s="276"/>
      <c r="E212" s="276"/>
      <c r="F212" s="276"/>
      <c r="G212" s="276"/>
      <c r="H212" s="276"/>
      <c r="I212" s="276"/>
      <c r="J212" s="276"/>
      <c r="K212" s="276"/>
      <c r="L212" s="276"/>
    </row>
    <row r="213" spans="1:12" ht="11.25" customHeight="1">
      <c r="A213" s="266"/>
      <c r="B213" s="266"/>
      <c r="C213" s="266"/>
      <c r="D213" s="276"/>
      <c r="E213" s="276"/>
      <c r="F213" s="276"/>
      <c r="G213" s="276"/>
      <c r="H213" s="276"/>
      <c r="I213" s="276"/>
      <c r="J213" s="276"/>
      <c r="K213" s="276"/>
      <c r="L213" s="409"/>
    </row>
    <row r="214" spans="1:12" ht="11.25" customHeight="1">
      <c r="A214" s="266"/>
      <c r="B214" s="266"/>
      <c r="C214" s="266"/>
      <c r="D214" s="276"/>
      <c r="E214" s="276"/>
      <c r="F214" s="276"/>
      <c r="G214" s="276"/>
      <c r="H214" s="276"/>
      <c r="I214" s="276"/>
      <c r="J214" s="276"/>
      <c r="K214" s="276"/>
      <c r="L214" s="409"/>
    </row>
    <row r="215" spans="1:12" ht="11.25" customHeight="1">
      <c r="A215" s="266"/>
      <c r="B215" s="266"/>
      <c r="C215" s="266"/>
      <c r="D215" s="276"/>
      <c r="E215" s="276"/>
      <c r="F215" s="276"/>
      <c r="G215" s="276"/>
      <c r="H215" s="276"/>
      <c r="I215" s="276"/>
      <c r="J215" s="276"/>
      <c r="K215" s="276"/>
      <c r="L215" s="409"/>
    </row>
    <row r="216" spans="1:12" ht="11.25" customHeight="1">
      <c r="A216" s="266"/>
      <c r="B216" s="266"/>
      <c r="C216" s="266"/>
      <c r="D216" s="276"/>
      <c r="E216" s="276"/>
      <c r="F216" s="276"/>
      <c r="G216" s="276"/>
      <c r="H216" s="276"/>
      <c r="I216" s="276"/>
      <c r="J216" s="276"/>
      <c r="K216" s="276"/>
      <c r="L216" s="409"/>
    </row>
    <row r="217" spans="1:12" ht="11.25" customHeight="1">
      <c r="A217" s="266"/>
      <c r="B217" s="266"/>
      <c r="C217" s="266"/>
      <c r="D217" s="276"/>
      <c r="E217" s="276"/>
      <c r="F217" s="276"/>
      <c r="G217" s="276"/>
      <c r="H217" s="276"/>
      <c r="I217" s="276"/>
      <c r="J217" s="276"/>
      <c r="K217" s="276"/>
      <c r="L217" s="409"/>
    </row>
    <row r="218" spans="1:12" ht="11.25" customHeight="1">
      <c r="A218" s="266"/>
      <c r="B218" s="266"/>
      <c r="C218" s="266"/>
      <c r="D218" s="276"/>
      <c r="E218" s="276"/>
      <c r="F218" s="276"/>
      <c r="G218" s="276"/>
      <c r="H218" s="276"/>
      <c r="I218" s="276"/>
      <c r="J218" s="276"/>
      <c r="K218" s="276"/>
      <c r="L218" s="409"/>
    </row>
    <row r="219" spans="1:12" ht="11.25" customHeight="1">
      <c r="A219" s="266"/>
      <c r="B219" s="266"/>
      <c r="C219" s="266"/>
      <c r="D219" s="276"/>
      <c r="E219" s="276"/>
      <c r="F219" s="276"/>
      <c r="G219" s="276"/>
      <c r="H219" s="276"/>
      <c r="I219" s="276"/>
      <c r="J219" s="276"/>
      <c r="K219" s="276"/>
      <c r="L219" s="409"/>
    </row>
    <row r="220" spans="1:12" ht="11.25" customHeight="1">
      <c r="A220" s="266"/>
      <c r="B220" s="266"/>
      <c r="C220" s="266"/>
      <c r="D220" s="276"/>
      <c r="E220" s="276"/>
      <c r="F220" s="276"/>
      <c r="G220" s="276"/>
      <c r="H220" s="276"/>
      <c r="I220" s="276"/>
      <c r="J220" s="276"/>
      <c r="K220" s="276"/>
      <c r="L220" s="409"/>
    </row>
    <row r="221" spans="1:12" ht="11.25" customHeight="1">
      <c r="A221" s="266"/>
      <c r="B221" s="266"/>
      <c r="C221" s="266"/>
      <c r="D221" s="276"/>
      <c r="E221" s="276"/>
      <c r="F221" s="276"/>
      <c r="G221" s="276"/>
      <c r="H221" s="276"/>
      <c r="I221" s="276"/>
      <c r="J221" s="276"/>
      <c r="K221" s="276"/>
      <c r="L221" s="409"/>
    </row>
    <row r="222" spans="1:12" ht="11.25" customHeight="1">
      <c r="A222" s="266"/>
      <c r="B222" s="266"/>
      <c r="C222" s="266"/>
      <c r="D222" s="276"/>
      <c r="E222" s="276"/>
      <c r="F222" s="276"/>
      <c r="G222" s="276"/>
      <c r="H222" s="276"/>
      <c r="I222" s="276"/>
      <c r="J222" s="276"/>
      <c r="K222" s="276"/>
      <c r="L222" s="409"/>
    </row>
    <row r="223" spans="1:12" ht="11.25" customHeight="1">
      <c r="A223" s="266"/>
      <c r="B223" s="266"/>
      <c r="C223" s="266"/>
      <c r="D223" s="276"/>
      <c r="E223" s="276"/>
      <c r="F223" s="276"/>
      <c r="G223" s="276"/>
      <c r="H223" s="276"/>
      <c r="I223" s="276"/>
      <c r="J223" s="276"/>
      <c r="K223" s="409"/>
      <c r="L223" s="409"/>
    </row>
    <row r="224" spans="1:12" ht="11.25" customHeight="1">
      <c r="A224" s="266"/>
      <c r="B224" s="266"/>
      <c r="C224" s="266"/>
      <c r="D224" s="276"/>
      <c r="E224" s="276"/>
      <c r="F224" s="276"/>
      <c r="G224" s="276"/>
      <c r="H224" s="276"/>
      <c r="I224" s="276"/>
      <c r="J224" s="276"/>
      <c r="K224" s="409"/>
      <c r="L224" s="409"/>
    </row>
    <row r="225" spans="1:12" ht="11.25" customHeight="1">
      <c r="A225" s="266"/>
      <c r="B225" s="266"/>
      <c r="C225" s="266"/>
      <c r="D225" s="276"/>
      <c r="E225" s="276"/>
      <c r="F225" s="276"/>
      <c r="G225" s="276"/>
      <c r="H225" s="276"/>
      <c r="I225" s="276"/>
      <c r="J225" s="276"/>
      <c r="K225" s="409"/>
      <c r="L225" s="409"/>
    </row>
    <row r="226" spans="1:12" ht="11.25" customHeight="1">
      <c r="A226" s="266"/>
      <c r="B226" s="266"/>
      <c r="C226" s="266"/>
      <c r="D226" s="276"/>
      <c r="E226" s="276"/>
      <c r="F226" s="276"/>
      <c r="G226" s="276"/>
      <c r="H226" s="276"/>
      <c r="I226" s="276"/>
      <c r="J226" s="276"/>
      <c r="K226" s="409"/>
      <c r="L226" s="409"/>
    </row>
    <row r="227" spans="1:12" ht="11.25" customHeight="1">
      <c r="A227" s="266"/>
      <c r="B227" s="266"/>
      <c r="C227" s="266"/>
      <c r="D227" s="276"/>
      <c r="E227" s="276"/>
      <c r="F227" s="276"/>
      <c r="G227" s="276"/>
      <c r="H227" s="276"/>
      <c r="I227" s="276"/>
      <c r="J227" s="276"/>
      <c r="K227" s="409"/>
      <c r="L227" s="409"/>
    </row>
    <row r="228" spans="1:12" ht="11.25" customHeight="1">
      <c r="A228" s="266"/>
      <c r="B228" s="266"/>
      <c r="C228" s="266"/>
      <c r="D228" s="276"/>
      <c r="E228" s="276"/>
      <c r="F228" s="276"/>
      <c r="G228" s="276"/>
      <c r="H228" s="276"/>
      <c r="I228" s="276"/>
      <c r="J228" s="276"/>
      <c r="K228" s="409"/>
      <c r="L228" s="409"/>
    </row>
    <row r="229" spans="1:12" ht="11.25" customHeight="1">
      <c r="A229" s="266"/>
      <c r="B229" s="266"/>
      <c r="C229" s="266"/>
      <c r="D229" s="276"/>
      <c r="E229" s="276"/>
      <c r="F229" s="276"/>
      <c r="G229" s="276"/>
      <c r="H229" s="276"/>
      <c r="I229" s="276"/>
      <c r="J229" s="276"/>
      <c r="K229" s="409"/>
      <c r="L229" s="409"/>
    </row>
    <row r="230" spans="1:12" ht="11.25" customHeight="1">
      <c r="A230" s="266"/>
      <c r="B230" s="266"/>
      <c r="C230" s="266"/>
      <c r="D230" s="276"/>
      <c r="E230" s="276"/>
      <c r="F230" s="276"/>
      <c r="G230" s="276"/>
      <c r="H230" s="276"/>
      <c r="I230" s="276"/>
      <c r="J230" s="276"/>
      <c r="K230" s="409"/>
      <c r="L230" s="409"/>
    </row>
    <row r="231" spans="1:12" ht="11.25" customHeight="1">
      <c r="A231" s="266"/>
      <c r="B231" s="266"/>
      <c r="C231" s="266"/>
      <c r="D231" s="276"/>
      <c r="E231" s="276"/>
      <c r="F231" s="276"/>
      <c r="G231" s="276"/>
      <c r="H231" s="276"/>
      <c r="I231" s="276"/>
      <c r="J231" s="276"/>
      <c r="K231" s="409"/>
      <c r="L231" s="409"/>
    </row>
    <row r="232" spans="1:12" ht="11.25" customHeight="1">
      <c r="A232" s="266"/>
      <c r="B232" s="266"/>
      <c r="C232" s="266"/>
      <c r="D232" s="276"/>
      <c r="E232" s="276"/>
      <c r="F232" s="276"/>
      <c r="G232" s="276"/>
      <c r="H232" s="276"/>
      <c r="I232" s="276"/>
      <c r="J232" s="276"/>
      <c r="K232" s="409"/>
      <c r="L232" s="409"/>
    </row>
    <row r="233" spans="1:12" ht="11.25" customHeight="1">
      <c r="A233" s="266"/>
      <c r="B233" s="266"/>
      <c r="C233" s="266"/>
      <c r="D233" s="276"/>
      <c r="E233" s="276"/>
      <c r="F233" s="276"/>
      <c r="G233" s="276"/>
      <c r="H233" s="276"/>
      <c r="I233" s="276"/>
      <c r="J233" s="409"/>
      <c r="K233" s="409"/>
      <c r="L233" s="409"/>
    </row>
    <row r="234" spans="1:12" ht="11.25" customHeight="1">
      <c r="A234" s="266"/>
      <c r="B234" s="266"/>
      <c r="C234" s="266"/>
      <c r="D234" s="276"/>
      <c r="E234" s="276"/>
      <c r="F234" s="276"/>
      <c r="G234" s="276"/>
      <c r="H234" s="276"/>
      <c r="I234" s="276"/>
      <c r="J234" s="409"/>
      <c r="K234" s="409"/>
      <c r="L234" s="409"/>
    </row>
    <row r="235" spans="1:12" ht="11.25" customHeight="1">
      <c r="A235" s="266"/>
      <c r="B235" s="266"/>
      <c r="C235" s="266"/>
      <c r="D235" s="276"/>
      <c r="E235" s="276"/>
      <c r="F235" s="276"/>
      <c r="G235" s="276"/>
      <c r="H235" s="276"/>
      <c r="I235" s="276"/>
      <c r="J235" s="409"/>
      <c r="K235" s="409"/>
      <c r="L235" s="409"/>
    </row>
    <row r="236" spans="1:12" ht="11.25" customHeight="1">
      <c r="A236" s="266"/>
      <c r="B236" s="266"/>
      <c r="C236" s="266"/>
      <c r="D236" s="276"/>
      <c r="E236" s="276"/>
      <c r="F236" s="276"/>
      <c r="G236" s="276"/>
      <c r="H236" s="276"/>
      <c r="I236" s="276"/>
      <c r="J236" s="409"/>
      <c r="K236" s="409"/>
      <c r="L236" s="409"/>
    </row>
    <row r="237" spans="1:12" ht="11.25" customHeight="1">
      <c r="A237" s="266"/>
      <c r="B237" s="266"/>
      <c r="C237" s="266"/>
      <c r="D237" s="276"/>
      <c r="E237" s="276"/>
      <c r="F237" s="276"/>
      <c r="G237" s="276"/>
      <c r="H237" s="276"/>
      <c r="I237" s="276"/>
      <c r="J237" s="409"/>
      <c r="K237" s="409"/>
      <c r="L237" s="409"/>
    </row>
    <row r="238" spans="1:12" ht="11.25" customHeight="1">
      <c r="A238" s="266"/>
      <c r="B238" s="266"/>
      <c r="C238" s="266"/>
      <c r="D238" s="276"/>
      <c r="E238" s="276"/>
      <c r="F238" s="276"/>
      <c r="G238" s="276"/>
      <c r="H238" s="276"/>
      <c r="I238" s="276"/>
      <c r="J238" s="409"/>
      <c r="K238" s="409"/>
      <c r="L238" s="409"/>
    </row>
    <row r="239" spans="1:12" ht="11.25" customHeight="1">
      <c r="A239" s="266"/>
      <c r="B239" s="266"/>
      <c r="C239" s="266"/>
      <c r="D239" s="276"/>
      <c r="E239" s="276"/>
      <c r="F239" s="276"/>
      <c r="G239" s="276"/>
      <c r="H239" s="276"/>
      <c r="I239" s="276"/>
      <c r="J239" s="409"/>
      <c r="K239" s="409"/>
    </row>
    <row r="240" spans="1:12" ht="11.25" customHeight="1">
      <c r="A240" s="266"/>
      <c r="B240" s="266"/>
    </row>
    <row r="241" spans="1:2" ht="11.25" customHeight="1">
      <c r="A241" s="266"/>
      <c r="B241" s="266"/>
    </row>
    <row r="242" spans="1:2" ht="11.25" customHeight="1">
      <c r="A242" s="266"/>
      <c r="B242" s="266"/>
    </row>
    <row r="243" spans="1:2" ht="11.25" customHeight="1"/>
    <row r="244" spans="1:2" ht="11.25" customHeight="1"/>
    <row r="245" spans="1:2" ht="11.25" customHeight="1"/>
    <row r="246" spans="1:2" ht="11.25" customHeight="1"/>
    <row r="247" spans="1:2" ht="11.25" customHeight="1"/>
    <row r="248" spans="1:2" ht="11.25" customHeight="1"/>
    <row r="249" spans="1:2" ht="11.25" customHeight="1"/>
    <row r="250" spans="1:2" ht="11.25" customHeight="1"/>
    <row r="251" spans="1:2" ht="11.25" customHeight="1"/>
    <row r="252" spans="1:2" ht="11.25" customHeight="1"/>
    <row r="253" spans="1:2" ht="11.25" customHeight="1"/>
    <row r="254" spans="1:2" ht="11.25" customHeight="1"/>
    <row r="255" spans="1:2" ht="11.25" customHeight="1"/>
    <row r="256" spans="1:2" ht="11.25" customHeight="1"/>
    <row r="257" ht="11.25" customHeight="1"/>
    <row r="258" ht="11.25" customHeight="1"/>
  </sheetData>
  <mergeCells count="19">
    <mergeCell ref="A2:K2"/>
    <mergeCell ref="A4:B6"/>
    <mergeCell ref="C4:C8"/>
    <mergeCell ref="D4:I4"/>
    <mergeCell ref="A7:A8"/>
    <mergeCell ref="B7:B8"/>
    <mergeCell ref="G7:G8"/>
    <mergeCell ref="H7:H8"/>
    <mergeCell ref="I7:I8"/>
    <mergeCell ref="F6:F8"/>
    <mergeCell ref="G6:I6"/>
    <mergeCell ref="J4:K4"/>
    <mergeCell ref="D5:E5"/>
    <mergeCell ref="F5:I5"/>
    <mergeCell ref="D6:D8"/>
    <mergeCell ref="E6:E8"/>
    <mergeCell ref="J8:K8"/>
    <mergeCell ref="J5:J7"/>
    <mergeCell ref="K5:K7"/>
  </mergeCells>
  <hyperlinks>
    <hyperlink ref="M2" location="'Spis tablic_Contents'!A1" display="&lt; BACK"/>
    <hyperlink ref="M1" location="'Spis tablic_Contents'!A1" display="&lt; POWRÓT"/>
  </hyperlinks>
  <pageMargins left="0.74803149606299213" right="0.74803149606299213" top="0.78740157480314965" bottom="0.78740157480314965" header="0.51181102362204722" footer="0.51181102362204722"/>
  <pageSetup paperSize="9" scale="43" fitToHeight="0" orientation="portrait" r:id="rId1"/>
  <headerFooter alignWithMargins="0">
    <oddFooter>&amp;L&amp;P/&amp;N</oddFooter>
  </headerFooter>
  <rowBreaks count="1" manualBreakCount="1">
    <brk id="113" max="12"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5"/>
  <sheetViews>
    <sheetView showGridLines="0" zoomScaleNormal="100" workbookViewId="0">
      <pane ySplit="5" topLeftCell="A6" activePane="bottomLeft" state="frozen"/>
      <selection activeCell="H35" sqref="H35"/>
      <selection pane="bottomLeft"/>
    </sheetView>
  </sheetViews>
  <sheetFormatPr defaultColWidth="9.109375" defaultRowHeight="11.4"/>
  <cols>
    <col min="1" max="1" width="21.44140625" style="35" customWidth="1"/>
    <col min="2" max="13" width="8.33203125" style="35" customWidth="1"/>
    <col min="14" max="16384" width="9.109375" style="35"/>
  </cols>
  <sheetData>
    <row r="1" spans="1:16" ht="14.25" customHeight="1">
      <c r="A1" s="16" t="s">
        <v>1556</v>
      </c>
      <c r="B1" s="16"/>
      <c r="C1" s="16"/>
      <c r="D1" s="16"/>
      <c r="E1" s="16"/>
      <c r="F1" s="16"/>
      <c r="G1" s="16"/>
      <c r="H1" s="16"/>
      <c r="I1" s="16"/>
      <c r="J1" s="16"/>
      <c r="K1" s="16"/>
      <c r="L1" s="16"/>
      <c r="M1" s="16"/>
      <c r="O1" s="19" t="s">
        <v>503</v>
      </c>
      <c r="P1" s="10"/>
    </row>
    <row r="2" spans="1:16" s="84" customFormat="1" ht="14.25" customHeight="1">
      <c r="A2" s="372" t="s">
        <v>540</v>
      </c>
      <c r="B2" s="428"/>
      <c r="C2" s="428"/>
      <c r="D2" s="428"/>
      <c r="E2" s="428"/>
      <c r="F2" s="428"/>
      <c r="G2" s="428"/>
      <c r="H2" s="428"/>
      <c r="I2" s="428"/>
      <c r="J2" s="428"/>
      <c r="K2" s="428"/>
      <c r="L2" s="428"/>
      <c r="M2" s="428"/>
      <c r="O2" s="228" t="s">
        <v>504</v>
      </c>
      <c r="P2" s="196"/>
    </row>
    <row r="3" spans="1:16" ht="5.0999999999999996" customHeight="1">
      <c r="A3" s="15"/>
      <c r="B3" s="22"/>
      <c r="C3" s="22"/>
      <c r="D3" s="22"/>
      <c r="E3" s="22"/>
      <c r="F3" s="22"/>
      <c r="G3" s="22"/>
      <c r="H3" s="22"/>
      <c r="I3" s="22"/>
      <c r="J3" s="22"/>
      <c r="K3" s="22"/>
      <c r="L3" s="22"/>
      <c r="M3" s="22"/>
      <c r="O3" s="225"/>
      <c r="P3" s="10"/>
    </row>
    <row r="4" spans="1:16" ht="26.25" customHeight="1">
      <c r="A4" s="1046" t="s">
        <v>1194</v>
      </c>
      <c r="B4" s="4" t="s">
        <v>435</v>
      </c>
      <c r="C4" s="4" t="s">
        <v>436</v>
      </c>
      <c r="D4" s="4" t="s">
        <v>437</v>
      </c>
      <c r="E4" s="109" t="s">
        <v>438</v>
      </c>
      <c r="F4" s="108" t="s">
        <v>439</v>
      </c>
      <c r="G4" s="4" t="s">
        <v>440</v>
      </c>
      <c r="H4" s="109" t="s">
        <v>441</v>
      </c>
      <c r="I4" s="4" t="s">
        <v>442</v>
      </c>
      <c r="J4" s="109" t="s">
        <v>443</v>
      </c>
      <c r="K4" s="108" t="s">
        <v>444</v>
      </c>
      <c r="L4" s="4" t="s">
        <v>445</v>
      </c>
      <c r="M4" s="109" t="s">
        <v>446</v>
      </c>
    </row>
    <row r="5" spans="1:16" ht="26.25" customHeight="1">
      <c r="A5" s="1047"/>
      <c r="B5" s="926" t="s">
        <v>1097</v>
      </c>
      <c r="C5" s="926"/>
      <c r="D5" s="926"/>
      <c r="E5" s="926"/>
      <c r="F5" s="926"/>
      <c r="G5" s="926"/>
      <c r="H5" s="926"/>
      <c r="I5" s="926"/>
      <c r="J5" s="926"/>
      <c r="K5" s="926"/>
      <c r="L5" s="926"/>
      <c r="M5" s="926"/>
    </row>
    <row r="6" spans="1:16" ht="30.75" customHeight="1">
      <c r="A6" s="920" t="s">
        <v>1098</v>
      </c>
      <c r="B6" s="920"/>
      <c r="C6" s="920"/>
      <c r="D6" s="920"/>
      <c r="E6" s="920"/>
      <c r="F6" s="920"/>
      <c r="G6" s="920"/>
      <c r="H6" s="920"/>
      <c r="I6" s="920"/>
      <c r="J6" s="920"/>
      <c r="K6" s="920"/>
      <c r="L6" s="920"/>
      <c r="M6" s="920"/>
    </row>
    <row r="7" spans="1:16" ht="14.25" customHeight="1">
      <c r="A7" s="91" t="s">
        <v>447</v>
      </c>
      <c r="B7" s="23" t="s">
        <v>573</v>
      </c>
      <c r="C7" s="23" t="s">
        <v>573</v>
      </c>
      <c r="D7" s="23">
        <v>404</v>
      </c>
      <c r="E7" s="23">
        <v>382</v>
      </c>
      <c r="F7" s="23">
        <v>385</v>
      </c>
      <c r="G7" s="23">
        <v>382</v>
      </c>
      <c r="H7" s="23">
        <v>339</v>
      </c>
      <c r="I7" s="23">
        <v>317</v>
      </c>
      <c r="J7" s="23">
        <v>292</v>
      </c>
      <c r="K7" s="23">
        <v>290</v>
      </c>
      <c r="L7" s="23">
        <v>285</v>
      </c>
      <c r="M7" s="24">
        <v>309</v>
      </c>
    </row>
    <row r="8" spans="1:16" ht="14.25" customHeight="1">
      <c r="A8" s="91" t="s">
        <v>448</v>
      </c>
      <c r="B8" s="23">
        <v>350</v>
      </c>
      <c r="C8" s="23">
        <v>398</v>
      </c>
      <c r="D8" s="23">
        <v>416</v>
      </c>
      <c r="E8" s="23">
        <v>402</v>
      </c>
      <c r="F8" s="23">
        <v>393</v>
      </c>
      <c r="G8" s="23">
        <v>357</v>
      </c>
      <c r="H8" s="23">
        <v>331</v>
      </c>
      <c r="I8" s="23">
        <v>326</v>
      </c>
      <c r="J8" s="23">
        <v>297</v>
      </c>
      <c r="K8" s="23">
        <v>282</v>
      </c>
      <c r="L8" s="23">
        <v>311</v>
      </c>
      <c r="M8" s="24">
        <v>356</v>
      </c>
    </row>
    <row r="9" spans="1:16" ht="14.25" customHeight="1">
      <c r="A9" s="91" t="s">
        <v>449</v>
      </c>
      <c r="B9" s="23">
        <v>334</v>
      </c>
      <c r="C9" s="23">
        <v>442</v>
      </c>
      <c r="D9" s="23">
        <v>420</v>
      </c>
      <c r="E9" s="23">
        <v>417</v>
      </c>
      <c r="F9" s="23">
        <v>378</v>
      </c>
      <c r="G9" s="23">
        <v>373</v>
      </c>
      <c r="H9" s="23">
        <v>345</v>
      </c>
      <c r="I9" s="23">
        <v>328</v>
      </c>
      <c r="J9" s="23">
        <v>319</v>
      </c>
      <c r="K9" s="23">
        <v>305</v>
      </c>
      <c r="L9" s="23">
        <v>305</v>
      </c>
      <c r="M9" s="24">
        <v>320</v>
      </c>
    </row>
    <row r="10" spans="1:16" ht="14.25" customHeight="1">
      <c r="A10" s="91" t="s">
        <v>450</v>
      </c>
      <c r="B10" s="23">
        <v>331</v>
      </c>
      <c r="C10" s="23">
        <v>348</v>
      </c>
      <c r="D10" s="23">
        <v>378</v>
      </c>
      <c r="E10" s="23">
        <v>394</v>
      </c>
      <c r="F10" s="23">
        <v>357</v>
      </c>
      <c r="G10" s="23">
        <v>351</v>
      </c>
      <c r="H10" s="23">
        <v>337</v>
      </c>
      <c r="I10" s="23">
        <v>315</v>
      </c>
      <c r="J10" s="23">
        <v>289</v>
      </c>
      <c r="K10" s="23">
        <v>288</v>
      </c>
      <c r="L10" s="23">
        <v>294</v>
      </c>
      <c r="M10" s="24">
        <v>293</v>
      </c>
    </row>
    <row r="11" spans="1:16" ht="14.25" customHeight="1">
      <c r="A11" s="91" t="s">
        <v>451</v>
      </c>
      <c r="B11" s="23">
        <v>341</v>
      </c>
      <c r="C11" s="23">
        <v>358</v>
      </c>
      <c r="D11" s="23">
        <v>402</v>
      </c>
      <c r="E11" s="23">
        <v>425</v>
      </c>
      <c r="F11" s="23">
        <v>404</v>
      </c>
      <c r="G11" s="23">
        <v>374</v>
      </c>
      <c r="H11" s="23">
        <v>373</v>
      </c>
      <c r="I11" s="23">
        <v>331</v>
      </c>
      <c r="J11" s="23">
        <v>305</v>
      </c>
      <c r="K11" s="23">
        <v>296</v>
      </c>
      <c r="L11" s="23">
        <v>298</v>
      </c>
      <c r="M11" s="24">
        <v>326</v>
      </c>
    </row>
    <row r="12" spans="1:16" ht="14.25" customHeight="1">
      <c r="A12" s="91" t="s">
        <v>452</v>
      </c>
      <c r="B12" s="23">
        <v>373</v>
      </c>
      <c r="C12" s="23">
        <v>399</v>
      </c>
      <c r="D12" s="23">
        <v>376</v>
      </c>
      <c r="E12" s="23">
        <v>377</v>
      </c>
      <c r="F12" s="23">
        <v>364</v>
      </c>
      <c r="G12" s="23">
        <v>368</v>
      </c>
      <c r="H12" s="23">
        <v>339</v>
      </c>
      <c r="I12" s="23">
        <v>302</v>
      </c>
      <c r="J12" s="23">
        <v>299</v>
      </c>
      <c r="K12" s="23">
        <v>280</v>
      </c>
      <c r="L12" s="23">
        <v>391</v>
      </c>
      <c r="M12" s="24">
        <v>323</v>
      </c>
    </row>
    <row r="13" spans="1:16" ht="14.25" customHeight="1">
      <c r="A13" s="91" t="s">
        <v>453</v>
      </c>
      <c r="B13" s="23">
        <v>314</v>
      </c>
      <c r="C13" s="23">
        <v>328</v>
      </c>
      <c r="D13" s="23">
        <v>350</v>
      </c>
      <c r="E13" s="23">
        <v>383</v>
      </c>
      <c r="F13" s="23">
        <v>368</v>
      </c>
      <c r="G13" s="23">
        <v>356</v>
      </c>
      <c r="H13" s="23" t="s">
        <v>573</v>
      </c>
      <c r="I13" s="23" t="s">
        <v>573</v>
      </c>
      <c r="J13" s="23">
        <v>320</v>
      </c>
      <c r="K13" s="23">
        <v>276</v>
      </c>
      <c r="L13" s="23">
        <v>296</v>
      </c>
      <c r="M13" s="24">
        <v>307</v>
      </c>
    </row>
    <row r="14" spans="1:16" ht="14.25" customHeight="1">
      <c r="A14" s="91" t="s">
        <v>454</v>
      </c>
      <c r="B14" s="23">
        <v>321</v>
      </c>
      <c r="C14" s="23">
        <v>339</v>
      </c>
      <c r="D14" s="23">
        <v>378</v>
      </c>
      <c r="E14" s="23">
        <v>363</v>
      </c>
      <c r="F14" s="23">
        <v>347</v>
      </c>
      <c r="G14" s="23">
        <v>331</v>
      </c>
      <c r="H14" s="23">
        <v>323</v>
      </c>
      <c r="I14" s="23">
        <v>307</v>
      </c>
      <c r="J14" s="23">
        <v>295</v>
      </c>
      <c r="K14" s="23">
        <v>270</v>
      </c>
      <c r="L14" s="23">
        <v>281</v>
      </c>
      <c r="M14" s="24">
        <v>292</v>
      </c>
    </row>
    <row r="15" spans="1:16" ht="14.25" customHeight="1">
      <c r="A15" s="91" t="s">
        <v>455</v>
      </c>
      <c r="B15" s="23">
        <v>314</v>
      </c>
      <c r="C15" s="23">
        <v>341</v>
      </c>
      <c r="D15" s="23">
        <v>346</v>
      </c>
      <c r="E15" s="23">
        <v>340</v>
      </c>
      <c r="F15" s="23">
        <v>335</v>
      </c>
      <c r="G15" s="23">
        <v>324</v>
      </c>
      <c r="H15" s="23">
        <v>328</v>
      </c>
      <c r="I15" s="23">
        <v>298</v>
      </c>
      <c r="J15" s="23">
        <v>286</v>
      </c>
      <c r="K15" s="23">
        <v>261</v>
      </c>
      <c r="L15" s="23">
        <v>258</v>
      </c>
      <c r="M15" s="24">
        <v>306</v>
      </c>
    </row>
    <row r="16" spans="1:16" ht="14.25" customHeight="1">
      <c r="A16" s="91" t="s">
        <v>456</v>
      </c>
      <c r="B16" s="23">
        <v>343</v>
      </c>
      <c r="C16" s="23">
        <v>362</v>
      </c>
      <c r="D16" s="23">
        <v>368</v>
      </c>
      <c r="E16" s="23">
        <v>380</v>
      </c>
      <c r="F16" s="23">
        <v>353</v>
      </c>
      <c r="G16" s="23">
        <v>350</v>
      </c>
      <c r="H16" s="23">
        <v>325</v>
      </c>
      <c r="I16" s="23">
        <v>305</v>
      </c>
      <c r="J16" s="23">
        <v>279</v>
      </c>
      <c r="K16" s="23">
        <v>272</v>
      </c>
      <c r="L16" s="23">
        <v>291</v>
      </c>
      <c r="M16" s="24">
        <v>322</v>
      </c>
    </row>
    <row r="17" spans="1:13" ht="14.25" customHeight="1">
      <c r="A17" s="91" t="s">
        <v>457</v>
      </c>
      <c r="B17" s="23">
        <v>343</v>
      </c>
      <c r="C17" s="23">
        <v>377</v>
      </c>
      <c r="D17" s="23">
        <v>395</v>
      </c>
      <c r="E17" s="23">
        <v>396</v>
      </c>
      <c r="F17" s="23">
        <v>367</v>
      </c>
      <c r="G17" s="23">
        <v>346</v>
      </c>
      <c r="H17" s="23">
        <v>333</v>
      </c>
      <c r="I17" s="23">
        <v>316</v>
      </c>
      <c r="J17" s="23">
        <v>316</v>
      </c>
      <c r="K17" s="23">
        <v>300</v>
      </c>
      <c r="L17" s="23">
        <v>300</v>
      </c>
      <c r="M17" s="24">
        <v>338</v>
      </c>
    </row>
    <row r="18" spans="1:13" ht="14.25" customHeight="1">
      <c r="A18" s="91" t="s">
        <v>693</v>
      </c>
      <c r="B18" s="168">
        <v>340</v>
      </c>
      <c r="C18" s="168">
        <v>357</v>
      </c>
      <c r="D18" s="168">
        <v>351</v>
      </c>
      <c r="E18" s="168">
        <v>334</v>
      </c>
      <c r="F18" s="168">
        <v>370</v>
      </c>
      <c r="G18" s="168">
        <v>341</v>
      </c>
      <c r="H18" s="168">
        <v>335</v>
      </c>
      <c r="I18" s="168">
        <v>300</v>
      </c>
      <c r="J18" s="168">
        <v>384</v>
      </c>
      <c r="K18" s="168">
        <v>277</v>
      </c>
      <c r="L18" s="168">
        <v>260</v>
      </c>
      <c r="M18" s="35">
        <v>274</v>
      </c>
    </row>
    <row r="19" spans="1:13" ht="14.25" customHeight="1">
      <c r="A19" s="91" t="s">
        <v>694</v>
      </c>
      <c r="B19" s="23">
        <v>300</v>
      </c>
      <c r="C19" s="23">
        <v>353</v>
      </c>
      <c r="D19" s="23">
        <v>353</v>
      </c>
      <c r="E19" s="23">
        <v>365</v>
      </c>
      <c r="F19" s="23">
        <v>351</v>
      </c>
      <c r="G19" s="23">
        <v>338</v>
      </c>
      <c r="H19" s="23">
        <v>326</v>
      </c>
      <c r="I19" s="23">
        <v>309</v>
      </c>
      <c r="J19" s="23">
        <v>287</v>
      </c>
      <c r="K19" s="23">
        <v>281</v>
      </c>
      <c r="L19" s="23">
        <v>282</v>
      </c>
      <c r="M19" s="412">
        <v>280</v>
      </c>
    </row>
    <row r="20" spans="1:13" ht="14.25" customHeight="1">
      <c r="A20" s="91" t="s">
        <v>695</v>
      </c>
      <c r="B20" s="413">
        <v>348</v>
      </c>
      <c r="C20" s="413">
        <v>383</v>
      </c>
      <c r="D20" s="413">
        <v>392</v>
      </c>
      <c r="E20" s="413">
        <v>373</v>
      </c>
      <c r="F20" s="413">
        <v>350</v>
      </c>
      <c r="G20" s="413">
        <v>347</v>
      </c>
      <c r="H20" s="413">
        <v>344</v>
      </c>
      <c r="I20" s="413">
        <v>317</v>
      </c>
      <c r="J20" s="413">
        <v>305</v>
      </c>
      <c r="K20" s="413">
        <v>278</v>
      </c>
      <c r="L20" s="413">
        <v>281</v>
      </c>
      <c r="M20" s="414">
        <v>279</v>
      </c>
    </row>
    <row r="21" spans="1:13" ht="14.25" customHeight="1">
      <c r="A21" s="91" t="s">
        <v>696</v>
      </c>
      <c r="B21" s="24">
        <v>326</v>
      </c>
      <c r="C21" s="23">
        <v>362</v>
      </c>
      <c r="D21" s="24">
        <v>339</v>
      </c>
      <c r="E21" s="23">
        <v>371</v>
      </c>
      <c r="F21" s="24">
        <v>370</v>
      </c>
      <c r="G21" s="23">
        <v>356</v>
      </c>
      <c r="H21" s="24">
        <v>334</v>
      </c>
      <c r="I21" s="23">
        <v>329</v>
      </c>
      <c r="J21" s="24">
        <v>296</v>
      </c>
      <c r="K21" s="23">
        <v>282</v>
      </c>
      <c r="L21" s="24">
        <v>271</v>
      </c>
      <c r="M21" s="412">
        <v>309</v>
      </c>
    </row>
    <row r="22" spans="1:13" ht="14.25" customHeight="1">
      <c r="A22" s="91" t="s">
        <v>609</v>
      </c>
      <c r="B22" s="24">
        <v>373</v>
      </c>
      <c r="C22" s="23">
        <v>373</v>
      </c>
      <c r="D22" s="24">
        <v>381</v>
      </c>
      <c r="E22" s="23">
        <v>370</v>
      </c>
      <c r="F22" s="24">
        <v>370</v>
      </c>
      <c r="G22" s="23">
        <v>354</v>
      </c>
      <c r="H22" s="24">
        <v>334</v>
      </c>
      <c r="I22" s="23">
        <v>304</v>
      </c>
      <c r="J22" s="24">
        <v>294</v>
      </c>
      <c r="K22" s="23">
        <v>292</v>
      </c>
      <c r="L22" s="24">
        <v>290</v>
      </c>
      <c r="M22" s="412">
        <v>271</v>
      </c>
    </row>
    <row r="23" spans="1:13" ht="14.25" customHeight="1">
      <c r="A23" s="91" t="s">
        <v>639</v>
      </c>
      <c r="B23" s="24">
        <v>363</v>
      </c>
      <c r="C23" s="23">
        <v>337</v>
      </c>
      <c r="D23" s="24">
        <v>360</v>
      </c>
      <c r="E23" s="23">
        <v>385</v>
      </c>
      <c r="F23" s="24">
        <v>374</v>
      </c>
      <c r="G23" s="23">
        <v>340</v>
      </c>
      <c r="H23" s="24">
        <v>328</v>
      </c>
      <c r="I23" s="23">
        <v>308</v>
      </c>
      <c r="J23" s="24">
        <v>286</v>
      </c>
      <c r="K23" s="23">
        <v>290</v>
      </c>
      <c r="L23" s="24">
        <v>273</v>
      </c>
      <c r="M23" s="412">
        <v>301</v>
      </c>
    </row>
    <row r="24" spans="1:13" ht="14.25" customHeight="1">
      <c r="A24" s="91" t="s">
        <v>692</v>
      </c>
      <c r="B24" s="24">
        <v>335</v>
      </c>
      <c r="C24" s="23">
        <v>330</v>
      </c>
      <c r="D24" s="24">
        <v>360</v>
      </c>
      <c r="E24" s="23">
        <v>364</v>
      </c>
      <c r="F24" s="24">
        <v>353</v>
      </c>
      <c r="G24" s="23">
        <v>334</v>
      </c>
      <c r="H24" s="24">
        <v>337</v>
      </c>
      <c r="I24" s="23">
        <v>307</v>
      </c>
      <c r="J24" s="24">
        <v>305</v>
      </c>
      <c r="K24" s="23">
        <v>287</v>
      </c>
      <c r="L24" s="24">
        <v>292</v>
      </c>
      <c r="M24" s="412">
        <v>297</v>
      </c>
    </row>
    <row r="25" spans="1:13" ht="14.25" customHeight="1">
      <c r="A25" s="91" t="s">
        <v>781</v>
      </c>
      <c r="B25" s="24">
        <v>345</v>
      </c>
      <c r="C25" s="23">
        <v>410</v>
      </c>
      <c r="D25" s="24">
        <v>414</v>
      </c>
      <c r="E25" s="23">
        <v>356</v>
      </c>
      <c r="F25" s="24">
        <v>360</v>
      </c>
      <c r="G25" s="23">
        <v>351</v>
      </c>
      <c r="H25" s="24">
        <v>340</v>
      </c>
      <c r="I25" s="23">
        <v>311</v>
      </c>
      <c r="J25" s="24">
        <v>295</v>
      </c>
      <c r="K25" s="23">
        <v>288</v>
      </c>
      <c r="L25" s="24">
        <v>297</v>
      </c>
      <c r="M25" s="412">
        <v>298</v>
      </c>
    </row>
    <row r="26" spans="1:13" s="657" customFormat="1" ht="14.25" customHeight="1">
      <c r="A26" s="656" t="s">
        <v>1199</v>
      </c>
      <c r="B26" s="658">
        <v>335</v>
      </c>
      <c r="C26" s="658">
        <v>346</v>
      </c>
      <c r="D26" s="658">
        <v>378</v>
      </c>
      <c r="E26" s="658">
        <v>355</v>
      </c>
      <c r="F26" s="658">
        <v>371</v>
      </c>
      <c r="G26" s="658">
        <v>328</v>
      </c>
      <c r="H26" s="658">
        <v>344</v>
      </c>
      <c r="I26" s="658">
        <v>313</v>
      </c>
      <c r="J26" s="658">
        <v>292</v>
      </c>
      <c r="K26" s="658">
        <v>274</v>
      </c>
      <c r="L26" s="658">
        <v>271</v>
      </c>
      <c r="M26" s="659">
        <v>295</v>
      </c>
    </row>
    <row r="27" spans="1:13" ht="45.75" customHeight="1">
      <c r="A27" s="920" t="s">
        <v>1099</v>
      </c>
      <c r="B27" s="920"/>
      <c r="C27" s="920"/>
      <c r="D27" s="920"/>
      <c r="E27" s="920"/>
      <c r="F27" s="920"/>
      <c r="G27" s="920"/>
      <c r="H27" s="920"/>
      <c r="I27" s="920"/>
      <c r="J27" s="920"/>
      <c r="K27" s="920"/>
      <c r="L27" s="920"/>
      <c r="M27" s="920"/>
    </row>
    <row r="28" spans="1:13" ht="14.25" customHeight="1">
      <c r="A28" s="415" t="s">
        <v>135</v>
      </c>
      <c r="B28" s="662">
        <v>31</v>
      </c>
      <c r="C28" s="664">
        <v>30</v>
      </c>
      <c r="D28" s="664">
        <v>29</v>
      </c>
      <c r="E28" s="664">
        <v>10</v>
      </c>
      <c r="F28" s="664">
        <v>9</v>
      </c>
      <c r="G28" s="664">
        <v>1</v>
      </c>
      <c r="H28" s="664">
        <v>7</v>
      </c>
      <c r="I28" s="664">
        <v>-1</v>
      </c>
      <c r="J28" s="664">
        <v>10</v>
      </c>
      <c r="K28" s="664">
        <v>-1</v>
      </c>
      <c r="L28" s="664">
        <v>28</v>
      </c>
      <c r="M28" s="418" t="s">
        <v>697</v>
      </c>
    </row>
    <row r="29" spans="1:13" ht="14.25" customHeight="1">
      <c r="A29" s="159" t="s">
        <v>136</v>
      </c>
      <c r="B29" s="416"/>
      <c r="C29" s="417"/>
      <c r="D29" s="417"/>
      <c r="E29" s="417"/>
      <c r="F29" s="417"/>
      <c r="G29" s="417"/>
      <c r="H29" s="417"/>
      <c r="I29" s="417"/>
      <c r="J29" s="417"/>
      <c r="K29" s="417"/>
      <c r="L29" s="417"/>
      <c r="M29" s="418"/>
    </row>
    <row r="30" spans="1:13" ht="14.25" customHeight="1">
      <c r="A30" s="415" t="s">
        <v>137</v>
      </c>
      <c r="B30" s="662">
        <v>-37</v>
      </c>
      <c r="C30" s="664">
        <v>56</v>
      </c>
      <c r="D30" s="664">
        <v>20</v>
      </c>
      <c r="E30" s="664">
        <v>27</v>
      </c>
      <c r="F30" s="664">
        <v>4</v>
      </c>
      <c r="G30" s="664">
        <v>17</v>
      </c>
      <c r="H30" s="664">
        <v>8</v>
      </c>
      <c r="I30" s="664">
        <v>4</v>
      </c>
      <c r="J30" s="664">
        <v>22</v>
      </c>
      <c r="K30" s="664">
        <v>21</v>
      </c>
      <c r="L30" s="664">
        <v>16</v>
      </c>
      <c r="M30" s="663">
        <v>-24</v>
      </c>
    </row>
    <row r="31" spans="1:13" ht="14.25" customHeight="1">
      <c r="A31" s="159" t="s">
        <v>138</v>
      </c>
      <c r="B31" s="416"/>
      <c r="C31" s="417"/>
      <c r="D31" s="417"/>
      <c r="E31" s="417"/>
      <c r="F31" s="417"/>
      <c r="G31" s="417"/>
      <c r="H31" s="417"/>
      <c r="I31" s="417"/>
      <c r="J31" s="417"/>
      <c r="K31" s="417"/>
      <c r="L31" s="417"/>
      <c r="M31" s="418"/>
    </row>
    <row r="32" spans="1:13" ht="14.25" customHeight="1">
      <c r="A32" s="415" t="s">
        <v>139</v>
      </c>
      <c r="B32" s="662">
        <v>-27</v>
      </c>
      <c r="C32" s="664">
        <v>-39</v>
      </c>
      <c r="D32" s="664">
        <v>-17</v>
      </c>
      <c r="E32" s="664">
        <v>-1</v>
      </c>
      <c r="F32" s="664">
        <v>-18</v>
      </c>
      <c r="G32" s="664">
        <v>-10</v>
      </c>
      <c r="H32" s="664">
        <v>-1</v>
      </c>
      <c r="I32" s="664">
        <v>-6</v>
      </c>
      <c r="J32" s="664">
        <v>-12</v>
      </c>
      <c r="K32" s="664">
        <v>-4</v>
      </c>
      <c r="L32" s="664">
        <v>0</v>
      </c>
      <c r="M32" s="663">
        <v>-37</v>
      </c>
    </row>
    <row r="33" spans="1:13" ht="14.25" customHeight="1">
      <c r="A33" s="159" t="s">
        <v>140</v>
      </c>
      <c r="B33" s="416"/>
      <c r="C33" s="417"/>
      <c r="D33" s="417"/>
      <c r="E33" s="417"/>
      <c r="F33" s="417"/>
      <c r="G33" s="417"/>
      <c r="H33" s="417"/>
      <c r="I33" s="417"/>
      <c r="J33" s="417"/>
      <c r="K33" s="417"/>
      <c r="L33" s="417"/>
      <c r="M33" s="418"/>
    </row>
    <row r="34" spans="1:13" ht="14.25" customHeight="1">
      <c r="A34" s="415" t="s">
        <v>141</v>
      </c>
      <c r="B34" s="662">
        <v>-15</v>
      </c>
      <c r="C34" s="664">
        <v>-26</v>
      </c>
      <c r="D34" s="664">
        <v>10</v>
      </c>
      <c r="E34" s="664">
        <v>28</v>
      </c>
      <c r="F34" s="664">
        <v>29</v>
      </c>
      <c r="G34" s="664">
        <v>13</v>
      </c>
      <c r="H34" s="664">
        <v>32</v>
      </c>
      <c r="I34" s="664">
        <v>8</v>
      </c>
      <c r="J34" s="664">
        <v>4</v>
      </c>
      <c r="K34" s="664">
        <v>6</v>
      </c>
      <c r="L34" s="664">
        <v>5</v>
      </c>
      <c r="M34" s="663">
        <v>0</v>
      </c>
    </row>
    <row r="35" spans="1:13" ht="14.25" customHeight="1">
      <c r="A35" s="159" t="s">
        <v>142</v>
      </c>
      <c r="B35" s="416"/>
      <c r="C35" s="417"/>
      <c r="D35" s="417"/>
      <c r="E35" s="417"/>
      <c r="F35" s="417"/>
      <c r="G35" s="417"/>
      <c r="H35" s="417"/>
      <c r="I35" s="417"/>
      <c r="J35" s="417"/>
      <c r="K35" s="417"/>
      <c r="L35" s="417"/>
      <c r="M35" s="418"/>
    </row>
    <row r="36" spans="1:13" ht="14.25" customHeight="1">
      <c r="A36" s="415" t="s">
        <v>143</v>
      </c>
      <c r="B36" s="662">
        <v>21</v>
      </c>
      <c r="C36" s="664">
        <v>18</v>
      </c>
      <c r="D36" s="664">
        <v>-15</v>
      </c>
      <c r="E36" s="664">
        <v>-19</v>
      </c>
      <c r="F36" s="664">
        <v>-12</v>
      </c>
      <c r="G36" s="664">
        <v>6</v>
      </c>
      <c r="H36" s="664">
        <v>-4</v>
      </c>
      <c r="I36" s="664">
        <v>-22</v>
      </c>
      <c r="J36" s="664">
        <v>-3</v>
      </c>
      <c r="K36" s="664">
        <v>-11</v>
      </c>
      <c r="L36" s="664">
        <v>0</v>
      </c>
      <c r="M36" s="663">
        <v>1</v>
      </c>
    </row>
    <row r="37" spans="1:13" ht="14.25" customHeight="1">
      <c r="A37" s="159" t="s">
        <v>144</v>
      </c>
      <c r="B37" s="416"/>
      <c r="C37" s="417"/>
      <c r="D37" s="417"/>
      <c r="E37" s="417"/>
      <c r="F37" s="417"/>
      <c r="G37" s="417"/>
      <c r="H37" s="417"/>
      <c r="I37" s="417"/>
      <c r="J37" s="417"/>
      <c r="K37" s="417"/>
      <c r="L37" s="417"/>
      <c r="M37" s="418"/>
    </row>
    <row r="38" spans="1:13" ht="14.25" customHeight="1">
      <c r="A38" s="415" t="s">
        <v>145</v>
      </c>
      <c r="B38" s="662">
        <v>-36</v>
      </c>
      <c r="C38" s="664">
        <v>-53</v>
      </c>
      <c r="D38" s="664">
        <v>-41</v>
      </c>
      <c r="E38" s="664">
        <v>-11</v>
      </c>
      <c r="F38" s="664">
        <v>-7</v>
      </c>
      <c r="G38" s="664">
        <v>-6</v>
      </c>
      <c r="H38" s="417" t="s">
        <v>573</v>
      </c>
      <c r="I38" s="417" t="s">
        <v>573</v>
      </c>
      <c r="J38" s="664">
        <v>19</v>
      </c>
      <c r="K38" s="664">
        <v>-14</v>
      </c>
      <c r="L38" s="664">
        <v>6</v>
      </c>
      <c r="M38" s="663">
        <v>-14</v>
      </c>
    </row>
    <row r="39" spans="1:13" ht="14.25" customHeight="1">
      <c r="A39" s="159" t="s">
        <v>146</v>
      </c>
      <c r="B39" s="416"/>
      <c r="C39" s="417"/>
      <c r="D39" s="417"/>
      <c r="E39" s="417"/>
      <c r="F39" s="417"/>
      <c r="G39" s="417"/>
      <c r="H39" s="417"/>
      <c r="I39" s="417"/>
      <c r="J39" s="417"/>
      <c r="K39" s="417"/>
      <c r="L39" s="417"/>
      <c r="M39" s="418"/>
    </row>
    <row r="40" spans="1:13" ht="14.25" customHeight="1">
      <c r="A40" s="415" t="s">
        <v>147</v>
      </c>
      <c r="B40" s="662">
        <v>-24</v>
      </c>
      <c r="C40" s="664">
        <v>-38</v>
      </c>
      <c r="D40" s="664">
        <v>-8</v>
      </c>
      <c r="E40" s="664">
        <v>-29</v>
      </c>
      <c r="F40" s="664">
        <v>-27</v>
      </c>
      <c r="G40" s="664">
        <v>-29</v>
      </c>
      <c r="H40" s="664">
        <v>-19</v>
      </c>
      <c r="I40" s="664">
        <v>-16</v>
      </c>
      <c r="J40" s="664">
        <v>-7</v>
      </c>
      <c r="K40" s="664">
        <v>-19</v>
      </c>
      <c r="L40" s="664">
        <v>-9</v>
      </c>
      <c r="M40" s="663">
        <v>-25</v>
      </c>
    </row>
    <row r="41" spans="1:13" ht="14.25" customHeight="1">
      <c r="A41" s="159" t="s">
        <v>148</v>
      </c>
      <c r="B41" s="416"/>
      <c r="C41" s="417"/>
      <c r="D41" s="417"/>
      <c r="E41" s="417"/>
      <c r="F41" s="417"/>
      <c r="G41" s="417"/>
      <c r="H41" s="417"/>
      <c r="I41" s="417"/>
      <c r="J41" s="417"/>
      <c r="K41" s="417"/>
      <c r="L41" s="417"/>
      <c r="M41" s="418"/>
    </row>
    <row r="42" spans="1:13" ht="14.25" customHeight="1">
      <c r="A42" s="415" t="s">
        <v>149</v>
      </c>
      <c r="B42" s="662">
        <v>-27</v>
      </c>
      <c r="C42" s="664">
        <v>-33</v>
      </c>
      <c r="D42" s="664">
        <v>-36</v>
      </c>
      <c r="E42" s="664">
        <v>-48</v>
      </c>
      <c r="F42" s="664">
        <v>-36</v>
      </c>
      <c r="G42" s="664">
        <v>-33</v>
      </c>
      <c r="H42" s="664">
        <v>-12</v>
      </c>
      <c r="I42" s="664">
        <v>-23</v>
      </c>
      <c r="J42" s="664">
        <v>-15</v>
      </c>
      <c r="K42" s="664">
        <v>-28</v>
      </c>
      <c r="L42" s="664">
        <v>-30</v>
      </c>
      <c r="M42" s="663">
        <v>-7</v>
      </c>
    </row>
    <row r="43" spans="1:13" ht="14.25" customHeight="1">
      <c r="A43" s="159" t="s">
        <v>150</v>
      </c>
      <c r="B43" s="416"/>
      <c r="C43" s="417"/>
      <c r="D43" s="417"/>
      <c r="E43" s="417"/>
      <c r="F43" s="417"/>
      <c r="G43" s="417"/>
      <c r="H43" s="417"/>
      <c r="I43" s="417"/>
      <c r="J43" s="417"/>
      <c r="K43" s="417"/>
      <c r="L43" s="417"/>
      <c r="M43" s="418"/>
    </row>
    <row r="44" spans="1:13" ht="14.25" customHeight="1">
      <c r="A44" s="415" t="s">
        <v>698</v>
      </c>
      <c r="B44" s="662">
        <v>-14</v>
      </c>
      <c r="C44" s="664">
        <v>-17</v>
      </c>
      <c r="D44" s="664">
        <v>-4</v>
      </c>
      <c r="E44" s="664">
        <v>-5</v>
      </c>
      <c r="F44" s="664">
        <v>-12</v>
      </c>
      <c r="G44" s="664">
        <v>3</v>
      </c>
      <c r="H44" s="664">
        <v>-2</v>
      </c>
      <c r="I44" s="664">
        <v>-6</v>
      </c>
      <c r="J44" s="664">
        <v>15</v>
      </c>
      <c r="K44" s="664">
        <v>-12</v>
      </c>
      <c r="L44" s="664">
        <v>0</v>
      </c>
      <c r="M44" s="663">
        <v>14</v>
      </c>
    </row>
    <row r="45" spans="1:13" ht="14.25" customHeight="1">
      <c r="A45" s="159" t="s">
        <v>699</v>
      </c>
      <c r="B45" s="416"/>
      <c r="C45" s="417"/>
      <c r="D45" s="417"/>
      <c r="E45" s="417"/>
      <c r="F45" s="417"/>
      <c r="G45" s="417"/>
      <c r="H45" s="417"/>
      <c r="I45" s="417"/>
      <c r="J45" s="417"/>
      <c r="K45" s="417"/>
      <c r="L45" s="417"/>
      <c r="M45" s="418"/>
    </row>
    <row r="46" spans="1:13" ht="14.25" customHeight="1">
      <c r="A46" s="415" t="s">
        <v>700</v>
      </c>
      <c r="B46" s="662">
        <v>-20</v>
      </c>
      <c r="C46" s="664">
        <v>-20</v>
      </c>
      <c r="D46" s="664">
        <v>-13</v>
      </c>
      <c r="E46" s="664">
        <v>9</v>
      </c>
      <c r="F46" s="664">
        <v>-25</v>
      </c>
      <c r="G46" s="664">
        <v>-1</v>
      </c>
      <c r="H46" s="664">
        <v>-9</v>
      </c>
      <c r="I46" s="664">
        <v>4</v>
      </c>
      <c r="J46" s="664">
        <v>11</v>
      </c>
      <c r="K46" s="664">
        <v>18</v>
      </c>
      <c r="L46" s="664">
        <v>16</v>
      </c>
      <c r="M46" s="663">
        <v>-11</v>
      </c>
    </row>
    <row r="47" spans="1:13" ht="14.25" customHeight="1">
      <c r="A47" s="159" t="s">
        <v>701</v>
      </c>
      <c r="B47" s="416"/>
      <c r="C47" s="417"/>
      <c r="D47" s="417"/>
      <c r="E47" s="417"/>
      <c r="F47" s="417"/>
      <c r="G47" s="417"/>
      <c r="H47" s="417"/>
      <c r="I47" s="417"/>
      <c r="J47" s="417"/>
      <c r="K47" s="417"/>
      <c r="L47" s="417"/>
      <c r="M47" s="418"/>
    </row>
    <row r="48" spans="1:13" ht="14.25" customHeight="1">
      <c r="A48" s="415" t="s">
        <v>702</v>
      </c>
      <c r="B48" s="662">
        <v>29</v>
      </c>
      <c r="C48" s="664">
        <v>16</v>
      </c>
      <c r="D48" s="664">
        <v>-16</v>
      </c>
      <c r="E48" s="664">
        <v>-1</v>
      </c>
      <c r="F48" s="664">
        <v>-20</v>
      </c>
      <c r="G48" s="664">
        <v>-10</v>
      </c>
      <c r="H48" s="664">
        <v>-7</v>
      </c>
      <c r="I48" s="664">
        <v>-2</v>
      </c>
      <c r="J48" s="664">
        <v>3</v>
      </c>
      <c r="K48" s="664">
        <v>11</v>
      </c>
      <c r="L48" s="664">
        <v>5</v>
      </c>
      <c r="M48" s="663">
        <v>-23</v>
      </c>
    </row>
    <row r="49" spans="1:13" ht="14.25" customHeight="1">
      <c r="A49" s="159" t="s">
        <v>703</v>
      </c>
      <c r="B49" s="416"/>
      <c r="C49" s="417"/>
      <c r="D49" s="417"/>
      <c r="E49" s="417"/>
      <c r="F49" s="417"/>
      <c r="G49" s="417"/>
      <c r="H49" s="417"/>
      <c r="I49" s="417"/>
      <c r="J49" s="417"/>
      <c r="K49" s="417"/>
      <c r="L49" s="417"/>
      <c r="M49" s="418"/>
    </row>
    <row r="50" spans="1:13" ht="14.25" customHeight="1">
      <c r="A50" s="415" t="s">
        <v>704</v>
      </c>
      <c r="B50" s="662">
        <v>12</v>
      </c>
      <c r="C50" s="664">
        <v>2</v>
      </c>
      <c r="D50" s="664">
        <v>-5</v>
      </c>
      <c r="E50" s="664">
        <v>-13</v>
      </c>
      <c r="F50" s="664">
        <v>2</v>
      </c>
      <c r="G50" s="664">
        <v>-3</v>
      </c>
      <c r="H50" s="664">
        <v>-11</v>
      </c>
      <c r="I50" s="664">
        <v>-7</v>
      </c>
      <c r="J50" s="664">
        <v>-4</v>
      </c>
      <c r="K50" s="664">
        <v>-9</v>
      </c>
      <c r="L50" s="664">
        <v>3</v>
      </c>
      <c r="M50" s="663">
        <v>-4</v>
      </c>
    </row>
    <row r="51" spans="1:13" ht="14.25" customHeight="1">
      <c r="A51" s="159" t="s">
        <v>705</v>
      </c>
      <c r="B51" s="416"/>
      <c r="C51" s="417"/>
      <c r="D51" s="417"/>
      <c r="E51" s="417"/>
      <c r="F51" s="417"/>
      <c r="G51" s="417"/>
      <c r="H51" s="417"/>
      <c r="I51" s="417"/>
      <c r="J51" s="417"/>
      <c r="K51" s="417"/>
      <c r="L51" s="417"/>
      <c r="M51" s="418"/>
    </row>
    <row r="52" spans="1:13" ht="14.25" customHeight="1">
      <c r="A52" s="415" t="s">
        <v>151</v>
      </c>
      <c r="B52" s="662">
        <v>3</v>
      </c>
      <c r="C52" s="664">
        <v>-11</v>
      </c>
      <c r="D52" s="664">
        <v>-14</v>
      </c>
      <c r="E52" s="664">
        <v>-7</v>
      </c>
      <c r="F52" s="664">
        <v>-17</v>
      </c>
      <c r="G52" s="664">
        <v>-7</v>
      </c>
      <c r="H52" s="664">
        <v>-15</v>
      </c>
      <c r="I52" s="664">
        <v>-16</v>
      </c>
      <c r="J52" s="664">
        <v>-22</v>
      </c>
      <c r="K52" s="664">
        <v>-17</v>
      </c>
      <c r="L52" s="664">
        <v>2</v>
      </c>
      <c r="M52" s="663">
        <v>10</v>
      </c>
    </row>
    <row r="53" spans="1:13" ht="14.25" customHeight="1">
      <c r="A53" s="159" t="s">
        <v>152</v>
      </c>
      <c r="B53" s="416"/>
      <c r="C53" s="417"/>
      <c r="D53" s="417"/>
      <c r="E53" s="417"/>
      <c r="F53" s="417"/>
      <c r="G53" s="417"/>
      <c r="H53" s="417"/>
      <c r="I53" s="417"/>
      <c r="J53" s="417"/>
      <c r="K53" s="417"/>
      <c r="L53" s="417"/>
      <c r="M53" s="418"/>
    </row>
    <row r="54" spans="1:13" ht="14.25" customHeight="1">
      <c r="A54" s="415" t="s">
        <v>706</v>
      </c>
      <c r="B54" s="662">
        <v>-36</v>
      </c>
      <c r="C54" s="664">
        <v>14</v>
      </c>
      <c r="D54" s="664">
        <v>5</v>
      </c>
      <c r="E54" s="664">
        <v>-1</v>
      </c>
      <c r="F54" s="664">
        <v>-5</v>
      </c>
      <c r="G54" s="664">
        <v>-19</v>
      </c>
      <c r="H54" s="664">
        <v>-22</v>
      </c>
      <c r="I54" s="664">
        <v>5</v>
      </c>
      <c r="J54" s="664">
        <v>-20</v>
      </c>
      <c r="K54" s="664">
        <v>-23</v>
      </c>
      <c r="L54" s="664">
        <v>-8</v>
      </c>
      <c r="M54" s="663">
        <v>-52</v>
      </c>
    </row>
    <row r="55" spans="1:13" ht="14.25" customHeight="1">
      <c r="A55" s="159" t="s">
        <v>707</v>
      </c>
      <c r="B55" s="416"/>
      <c r="C55" s="417"/>
      <c r="D55" s="417"/>
      <c r="E55" s="417"/>
      <c r="F55" s="417"/>
      <c r="G55" s="417"/>
      <c r="H55" s="417"/>
      <c r="I55" s="417"/>
      <c r="J55" s="417"/>
      <c r="K55" s="417"/>
      <c r="L55" s="417"/>
      <c r="M55" s="418"/>
    </row>
    <row r="56" spans="1:13" ht="14.25" customHeight="1">
      <c r="A56" s="415" t="s">
        <v>708</v>
      </c>
      <c r="B56" s="662">
        <v>-6</v>
      </c>
      <c r="C56" s="664">
        <v>-11</v>
      </c>
      <c r="D56" s="664">
        <v>0</v>
      </c>
      <c r="E56" s="664">
        <v>-26</v>
      </c>
      <c r="F56" s="664">
        <v>-13</v>
      </c>
      <c r="G56" s="664">
        <v>-13</v>
      </c>
      <c r="H56" s="664">
        <v>-7</v>
      </c>
      <c r="I56" s="664">
        <v>-9</v>
      </c>
      <c r="J56" s="664">
        <v>1</v>
      </c>
      <c r="K56" s="664">
        <v>-3</v>
      </c>
      <c r="L56" s="664">
        <v>5</v>
      </c>
      <c r="M56" s="663">
        <v>-40</v>
      </c>
    </row>
    <row r="57" spans="1:13" ht="14.25" customHeight="1">
      <c r="A57" s="159" t="s">
        <v>709</v>
      </c>
      <c r="B57" s="416"/>
      <c r="C57" s="418"/>
      <c r="D57" s="417"/>
      <c r="E57" s="417"/>
      <c r="F57" s="417"/>
      <c r="G57" s="417"/>
      <c r="H57" s="417"/>
      <c r="I57" s="417"/>
      <c r="J57" s="417"/>
      <c r="K57" s="417"/>
      <c r="L57" s="417"/>
      <c r="M57" s="418"/>
    </row>
    <row r="58" spans="1:13" ht="14.25" customHeight="1">
      <c r="A58" s="415" t="s">
        <v>710</v>
      </c>
      <c r="B58" s="662">
        <v>-40</v>
      </c>
      <c r="C58" s="663">
        <v>-50</v>
      </c>
      <c r="D58" s="664">
        <v>7</v>
      </c>
      <c r="E58" s="664">
        <v>-16</v>
      </c>
      <c r="F58" s="664">
        <v>-4</v>
      </c>
      <c r="G58" s="664">
        <v>-14</v>
      </c>
      <c r="H58" s="664">
        <v>-9</v>
      </c>
      <c r="I58" s="664">
        <v>-15</v>
      </c>
      <c r="J58" s="664">
        <v>-7</v>
      </c>
      <c r="K58" s="664">
        <v>-15</v>
      </c>
      <c r="L58" s="664">
        <v>-16</v>
      </c>
      <c r="M58" s="663">
        <v>-28</v>
      </c>
    </row>
    <row r="59" spans="1:13" ht="14.25" customHeight="1">
      <c r="A59" s="159" t="s">
        <v>711</v>
      </c>
      <c r="B59" s="416"/>
      <c r="C59" s="418"/>
      <c r="D59" s="417"/>
      <c r="E59" s="417"/>
      <c r="F59" s="417"/>
      <c r="G59" s="417"/>
      <c r="H59" s="417"/>
      <c r="I59" s="417"/>
      <c r="J59" s="417"/>
      <c r="K59" s="417"/>
      <c r="L59" s="417"/>
      <c r="M59" s="418"/>
    </row>
    <row r="60" spans="1:13" ht="14.25" customHeight="1">
      <c r="A60" s="415" t="s">
        <v>712</v>
      </c>
      <c r="B60" s="662">
        <v>-13</v>
      </c>
      <c r="C60" s="664">
        <v>41</v>
      </c>
      <c r="D60" s="664">
        <v>7</v>
      </c>
      <c r="E60" s="664">
        <v>-34</v>
      </c>
      <c r="F60" s="664">
        <v>-13</v>
      </c>
      <c r="G60" s="664">
        <v>-8</v>
      </c>
      <c r="H60" s="664">
        <v>-13</v>
      </c>
      <c r="I60" s="664">
        <v>-12</v>
      </c>
      <c r="J60" s="664">
        <v>-5</v>
      </c>
      <c r="K60" s="664">
        <v>11</v>
      </c>
      <c r="L60" s="664">
        <v>-11</v>
      </c>
      <c r="M60" s="663">
        <v>9</v>
      </c>
    </row>
    <row r="61" spans="1:13" ht="14.25" customHeight="1">
      <c r="A61" s="159" t="s">
        <v>713</v>
      </c>
      <c r="B61" s="416"/>
      <c r="C61" s="417"/>
      <c r="D61" s="417"/>
      <c r="E61" s="417"/>
      <c r="F61" s="417"/>
      <c r="G61" s="417"/>
      <c r="H61" s="417"/>
      <c r="I61" s="417"/>
      <c r="J61" s="417"/>
      <c r="K61" s="417"/>
      <c r="L61" s="417"/>
      <c r="M61" s="418"/>
    </row>
    <row r="62" spans="1:13" ht="14.25" customHeight="1">
      <c r="A62" s="415" t="s">
        <v>154</v>
      </c>
      <c r="B62" s="662">
        <v>5</v>
      </c>
      <c r="C62" s="664">
        <v>5</v>
      </c>
      <c r="D62" s="664">
        <v>14</v>
      </c>
      <c r="E62" s="664">
        <v>12</v>
      </c>
      <c r="F62" s="664">
        <v>-1</v>
      </c>
      <c r="G62" s="664">
        <v>-9</v>
      </c>
      <c r="H62" s="664">
        <v>-5</v>
      </c>
      <c r="I62" s="664">
        <v>-4</v>
      </c>
      <c r="J62" s="664">
        <v>16</v>
      </c>
      <c r="K62" s="664">
        <v>13</v>
      </c>
      <c r="L62" s="664">
        <v>13</v>
      </c>
      <c r="M62" s="663">
        <v>29</v>
      </c>
    </row>
    <row r="63" spans="1:13" ht="14.25" customHeight="1">
      <c r="A63" s="159" t="s">
        <v>153</v>
      </c>
      <c r="B63" s="416"/>
      <c r="C63" s="417"/>
      <c r="D63" s="417"/>
      <c r="E63" s="417"/>
      <c r="F63" s="417"/>
      <c r="G63" s="417"/>
      <c r="H63" s="417"/>
      <c r="I63" s="417"/>
      <c r="J63" s="417"/>
      <c r="K63" s="417"/>
      <c r="L63" s="417"/>
      <c r="M63" s="418"/>
    </row>
    <row r="64" spans="1:13" ht="14.25" customHeight="1">
      <c r="A64" s="415" t="s">
        <v>714</v>
      </c>
      <c r="B64" s="662">
        <v>2</v>
      </c>
      <c r="C64" s="664">
        <v>-15</v>
      </c>
      <c r="D64" s="664">
        <v>-30</v>
      </c>
      <c r="E64" s="664">
        <v>-50</v>
      </c>
      <c r="F64" s="664">
        <v>2</v>
      </c>
      <c r="G64" s="664">
        <v>-14</v>
      </c>
      <c r="H64" s="664">
        <v>-3</v>
      </c>
      <c r="I64" s="664">
        <v>-20</v>
      </c>
      <c r="J64" s="664">
        <v>-16</v>
      </c>
      <c r="K64" s="664">
        <v>-10</v>
      </c>
      <c r="L64" s="664">
        <v>-27</v>
      </c>
      <c r="M64" s="665">
        <v>-35</v>
      </c>
    </row>
    <row r="65" spans="1:13" ht="14.25" customHeight="1">
      <c r="A65" s="159" t="s">
        <v>715</v>
      </c>
      <c r="B65" s="419"/>
      <c r="C65" s="420"/>
      <c r="D65" s="420"/>
      <c r="E65" s="420"/>
      <c r="F65" s="420"/>
      <c r="G65" s="420"/>
      <c r="H65" s="420"/>
      <c r="I65" s="420"/>
      <c r="J65" s="420"/>
      <c r="K65" s="420"/>
      <c r="L65" s="420"/>
      <c r="M65" s="420"/>
    </row>
    <row r="66" spans="1:13" ht="14.25" customHeight="1">
      <c r="A66" s="415" t="s">
        <v>716</v>
      </c>
      <c r="B66" s="23">
        <v>-38</v>
      </c>
      <c r="C66" s="23">
        <v>-19</v>
      </c>
      <c r="D66" s="23">
        <v>-28</v>
      </c>
      <c r="E66" s="23">
        <v>-19</v>
      </c>
      <c r="F66" s="23">
        <v>-16</v>
      </c>
      <c r="G66" s="23">
        <v>-16</v>
      </c>
      <c r="H66" s="23">
        <v>-11</v>
      </c>
      <c r="I66" s="23">
        <v>-10</v>
      </c>
      <c r="J66" s="23">
        <v>-13</v>
      </c>
      <c r="K66" s="23">
        <v>-6</v>
      </c>
      <c r="L66" s="23">
        <v>-5</v>
      </c>
      <c r="M66" s="412">
        <v>-29</v>
      </c>
    </row>
    <row r="67" spans="1:13" ht="14.25" customHeight="1">
      <c r="A67" s="159" t="s">
        <v>717</v>
      </c>
      <c r="B67" s="421"/>
      <c r="C67" s="421"/>
      <c r="D67" s="421"/>
      <c r="E67" s="421"/>
      <c r="F67" s="421"/>
      <c r="G67" s="421"/>
      <c r="H67" s="421"/>
      <c r="I67" s="421"/>
      <c r="J67" s="421"/>
      <c r="K67" s="421"/>
      <c r="L67" s="421"/>
      <c r="M67" s="420"/>
    </row>
    <row r="68" spans="1:13" ht="14.25" customHeight="1">
      <c r="A68" s="415" t="s">
        <v>718</v>
      </c>
      <c r="B68" s="662">
        <v>11</v>
      </c>
      <c r="C68" s="664">
        <v>11</v>
      </c>
      <c r="D68" s="664">
        <v>10</v>
      </c>
      <c r="E68" s="422">
        <v>-11</v>
      </c>
      <c r="F68" s="422">
        <v>-17</v>
      </c>
      <c r="G68" s="422">
        <v>-7</v>
      </c>
      <c r="H68" s="662">
        <v>7</v>
      </c>
      <c r="I68" s="422">
        <v>-2</v>
      </c>
      <c r="J68" s="664">
        <v>5</v>
      </c>
      <c r="K68" s="422">
        <v>-9</v>
      </c>
      <c r="L68" s="422">
        <v>-6</v>
      </c>
      <c r="M68" s="423">
        <v>-30</v>
      </c>
    </row>
    <row r="69" spans="1:13" ht="14.25" customHeight="1">
      <c r="A69" s="159" t="s">
        <v>719</v>
      </c>
      <c r="B69" s="421"/>
      <c r="C69" s="421"/>
      <c r="D69" s="421"/>
      <c r="E69" s="421"/>
      <c r="F69" s="421"/>
      <c r="G69" s="421"/>
      <c r="H69" s="421"/>
      <c r="I69" s="421"/>
      <c r="J69" s="421"/>
      <c r="K69" s="421"/>
      <c r="L69" s="421"/>
      <c r="M69" s="420"/>
    </row>
    <row r="70" spans="1:13" ht="14.25" customHeight="1">
      <c r="A70" s="415" t="s">
        <v>597</v>
      </c>
      <c r="B70" s="156">
        <v>-11</v>
      </c>
      <c r="C70" s="424">
        <v>-9</v>
      </c>
      <c r="D70" s="156">
        <v>-42</v>
      </c>
      <c r="E70" s="424">
        <v>-12</v>
      </c>
      <c r="F70" s="156">
        <v>3</v>
      </c>
      <c r="G70" s="424">
        <v>2</v>
      </c>
      <c r="H70" s="156">
        <v>-3</v>
      </c>
      <c r="I70" s="424">
        <v>10</v>
      </c>
      <c r="J70" s="156">
        <v>-4</v>
      </c>
      <c r="K70" s="424">
        <v>-5</v>
      </c>
      <c r="L70" s="424">
        <v>-15</v>
      </c>
      <c r="M70" s="425">
        <v>1</v>
      </c>
    </row>
    <row r="71" spans="1:13" ht="14.25" customHeight="1">
      <c r="A71" s="159" t="s">
        <v>598</v>
      </c>
      <c r="B71" s="421"/>
      <c r="C71" s="421"/>
      <c r="D71" s="421"/>
      <c r="E71" s="421"/>
      <c r="F71" s="421"/>
      <c r="G71" s="421"/>
      <c r="H71" s="421"/>
      <c r="I71" s="421"/>
      <c r="J71" s="421"/>
      <c r="K71" s="421"/>
      <c r="L71" s="421"/>
      <c r="M71" s="420"/>
    </row>
    <row r="72" spans="1:13" ht="14.25" customHeight="1">
      <c r="A72" s="415" t="s">
        <v>720</v>
      </c>
      <c r="B72" s="661">
        <v>37</v>
      </c>
      <c r="C72" s="661">
        <v>4</v>
      </c>
      <c r="D72" s="661">
        <v>2</v>
      </c>
      <c r="E72" s="661">
        <v>-10</v>
      </c>
      <c r="F72" s="661">
        <v>3</v>
      </c>
      <c r="G72" s="661">
        <v>0</v>
      </c>
      <c r="H72" s="661">
        <v>-3</v>
      </c>
      <c r="I72" s="661">
        <v>-15</v>
      </c>
      <c r="J72" s="661">
        <v>-6</v>
      </c>
      <c r="K72" s="661">
        <v>5</v>
      </c>
      <c r="L72" s="661">
        <v>3</v>
      </c>
      <c r="M72" s="660">
        <v>-36</v>
      </c>
    </row>
    <row r="73" spans="1:13" ht="14.25" customHeight="1">
      <c r="A73" s="159" t="s">
        <v>610</v>
      </c>
      <c r="B73" s="421"/>
      <c r="C73" s="421"/>
      <c r="D73" s="421"/>
      <c r="E73" s="421"/>
      <c r="F73" s="421"/>
      <c r="G73" s="421"/>
      <c r="H73" s="421"/>
      <c r="I73" s="421"/>
      <c r="J73" s="421"/>
      <c r="K73" s="421"/>
      <c r="L73" s="421"/>
      <c r="M73" s="419"/>
    </row>
    <row r="74" spans="1:13" ht="14.25" customHeight="1">
      <c r="A74" s="415" t="s">
        <v>721</v>
      </c>
      <c r="B74" s="661">
        <v>25</v>
      </c>
      <c r="C74" s="661">
        <v>-34</v>
      </c>
      <c r="D74" s="661">
        <v>-20</v>
      </c>
      <c r="E74" s="661">
        <v>2</v>
      </c>
      <c r="F74" s="661">
        <v>7</v>
      </c>
      <c r="G74" s="661">
        <v>-13</v>
      </c>
      <c r="H74" s="661">
        <v>-9</v>
      </c>
      <c r="I74" s="661">
        <v>-11</v>
      </c>
      <c r="J74" s="661">
        <v>-14</v>
      </c>
      <c r="K74" s="661">
        <v>3</v>
      </c>
      <c r="L74" s="661">
        <v>-13</v>
      </c>
      <c r="M74" s="660">
        <v>-6</v>
      </c>
    </row>
    <row r="75" spans="1:13" ht="14.25" customHeight="1">
      <c r="A75" s="159" t="s">
        <v>722</v>
      </c>
      <c r="B75" s="421"/>
      <c r="C75" s="421"/>
      <c r="D75" s="421"/>
      <c r="E75" s="421"/>
      <c r="F75" s="421"/>
      <c r="G75" s="421"/>
      <c r="H75" s="421"/>
      <c r="I75" s="421"/>
      <c r="J75" s="421"/>
      <c r="K75" s="421"/>
      <c r="L75" s="421"/>
      <c r="M75" s="419"/>
    </row>
    <row r="76" spans="1:13" ht="14.25" customHeight="1">
      <c r="A76" s="415" t="s">
        <v>723</v>
      </c>
      <c r="B76" s="661">
        <v>-3</v>
      </c>
      <c r="C76" s="661">
        <v>-41</v>
      </c>
      <c r="D76" s="661">
        <v>-20</v>
      </c>
      <c r="E76" s="661">
        <v>-19</v>
      </c>
      <c r="F76" s="661">
        <v>-14</v>
      </c>
      <c r="G76" s="661">
        <v>-19</v>
      </c>
      <c r="H76" s="661">
        <v>0</v>
      </c>
      <c r="I76" s="661">
        <v>-12</v>
      </c>
      <c r="J76" s="661">
        <v>6</v>
      </c>
      <c r="K76" s="661">
        <v>0</v>
      </c>
      <c r="L76" s="661">
        <v>6</v>
      </c>
      <c r="M76" s="660">
        <v>-10</v>
      </c>
    </row>
    <row r="77" spans="1:13" ht="14.25" customHeight="1">
      <c r="A77" s="159" t="s">
        <v>724</v>
      </c>
      <c r="B77" s="421"/>
      <c r="C77" s="421"/>
      <c r="D77" s="421"/>
      <c r="E77" s="421"/>
      <c r="F77" s="421"/>
      <c r="G77" s="421"/>
      <c r="H77" s="421"/>
      <c r="I77" s="421"/>
      <c r="J77" s="421"/>
      <c r="K77" s="421"/>
      <c r="L77" s="421"/>
      <c r="M77" s="419"/>
    </row>
    <row r="78" spans="1:13" ht="14.25" customHeight="1">
      <c r="A78" s="415" t="s">
        <v>888</v>
      </c>
      <c r="B78" s="661">
        <v>6</v>
      </c>
      <c r="C78" s="661">
        <v>40</v>
      </c>
      <c r="D78" s="661">
        <v>35</v>
      </c>
      <c r="E78" s="661">
        <v>-26</v>
      </c>
      <c r="F78" s="661">
        <v>-7</v>
      </c>
      <c r="G78" s="661">
        <v>-2</v>
      </c>
      <c r="H78" s="661">
        <v>3</v>
      </c>
      <c r="I78" s="661">
        <v>-7</v>
      </c>
      <c r="J78" s="661">
        <v>-4</v>
      </c>
      <c r="K78" s="661">
        <v>1</v>
      </c>
      <c r="L78" s="661">
        <v>11</v>
      </c>
      <c r="M78" s="660">
        <v>-9</v>
      </c>
    </row>
    <row r="79" spans="1:13" ht="14.25" customHeight="1">
      <c r="A79" s="159" t="s">
        <v>889</v>
      </c>
      <c r="B79" s="421"/>
      <c r="C79" s="421"/>
      <c r="D79" s="421"/>
      <c r="E79" s="421"/>
      <c r="F79" s="421"/>
      <c r="G79" s="421"/>
      <c r="H79" s="421"/>
      <c r="I79" s="421"/>
      <c r="J79" s="421"/>
      <c r="K79" s="421"/>
      <c r="L79" s="421"/>
      <c r="M79" s="419"/>
    </row>
    <row r="80" spans="1:13" s="657" customFormat="1" ht="14.25" customHeight="1">
      <c r="A80" s="666" t="s">
        <v>1203</v>
      </c>
      <c r="B80" s="667">
        <v>-3</v>
      </c>
      <c r="C80" s="667">
        <v>-25</v>
      </c>
      <c r="D80" s="667">
        <v>-2</v>
      </c>
      <c r="E80" s="667">
        <v>-27</v>
      </c>
      <c r="F80" s="667">
        <v>4</v>
      </c>
      <c r="G80" s="667">
        <v>-25</v>
      </c>
      <c r="H80" s="667">
        <v>7</v>
      </c>
      <c r="I80" s="667">
        <v>-5</v>
      </c>
      <c r="J80" s="668" t="s">
        <v>134</v>
      </c>
      <c r="K80" s="667">
        <v>-13</v>
      </c>
      <c r="L80" s="667">
        <v>-15</v>
      </c>
      <c r="M80" s="669">
        <v>-12</v>
      </c>
    </row>
    <row r="81" spans="1:13" s="146" customFormat="1" ht="14.25" customHeight="1">
      <c r="A81" s="429" t="s">
        <v>1204</v>
      </c>
      <c r="B81" s="421"/>
      <c r="C81" s="421"/>
      <c r="D81" s="421"/>
      <c r="E81" s="421"/>
      <c r="F81" s="421"/>
      <c r="G81" s="421"/>
      <c r="H81" s="421"/>
      <c r="I81" s="421"/>
      <c r="J81" s="421"/>
      <c r="K81" s="421"/>
      <c r="L81" s="421"/>
      <c r="M81" s="419"/>
    </row>
    <row r="82" spans="1:13" s="146" customFormat="1" ht="7.5" customHeight="1">
      <c r="A82" s="427"/>
      <c r="B82" s="426"/>
      <c r="C82" s="426"/>
      <c r="D82" s="426"/>
      <c r="E82" s="426"/>
      <c r="F82" s="426"/>
      <c r="G82" s="426"/>
      <c r="H82" s="426"/>
      <c r="I82" s="426"/>
      <c r="J82" s="426"/>
      <c r="K82" s="426"/>
      <c r="L82" s="426"/>
      <c r="M82" s="426"/>
    </row>
    <row r="83" spans="1:13" s="657" customFormat="1" ht="20.25" customHeight="1">
      <c r="A83" s="1006" t="s">
        <v>890</v>
      </c>
      <c r="B83" s="1006"/>
      <c r="C83" s="1006"/>
      <c r="D83" s="1006"/>
      <c r="E83" s="1006"/>
      <c r="F83" s="1006"/>
      <c r="G83" s="1006"/>
      <c r="H83" s="1006"/>
      <c r="I83" s="1006"/>
      <c r="J83" s="1006"/>
      <c r="K83" s="1006"/>
      <c r="L83" s="1006"/>
      <c r="M83" s="1006"/>
    </row>
    <row r="84" spans="1:13" s="84" customFormat="1" ht="26.25" customHeight="1">
      <c r="A84" s="946" t="s">
        <v>1516</v>
      </c>
      <c r="B84" s="946"/>
      <c r="C84" s="946"/>
      <c r="D84" s="946"/>
      <c r="E84" s="946"/>
      <c r="F84" s="946"/>
      <c r="G84" s="946"/>
      <c r="H84" s="946"/>
      <c r="I84" s="946"/>
      <c r="J84" s="946"/>
      <c r="K84" s="946"/>
      <c r="L84" s="946"/>
      <c r="M84" s="946"/>
    </row>
    <row r="85" spans="1:13" ht="11.25" customHeight="1">
      <c r="A85" s="1045"/>
      <c r="B85" s="1045"/>
      <c r="C85" s="1045"/>
      <c r="D85" s="1045"/>
      <c r="E85" s="1045"/>
      <c r="F85" s="1045"/>
      <c r="G85" s="1045"/>
      <c r="H85" s="1045"/>
      <c r="I85" s="1045"/>
      <c r="J85" s="1045"/>
      <c r="K85" s="1045"/>
      <c r="L85" s="1045"/>
      <c r="M85" s="1045"/>
    </row>
  </sheetData>
  <customSheetViews>
    <customSheetView guid="{17A61E15-CB34-4E45-B54C-4890B27A542F}" showGridLines="0">
      <pane ySplit="5" topLeftCell="A33" activePane="bottomLeft" state="frozen"/>
      <selection pane="bottomLeft" activeCell="H13" sqref="H13"/>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A85:M85"/>
    <mergeCell ref="A83:M83"/>
    <mergeCell ref="A84:M84"/>
    <mergeCell ref="A4:A5"/>
    <mergeCell ref="B5:M5"/>
    <mergeCell ref="A6:M6"/>
    <mergeCell ref="A27:M27"/>
  </mergeCells>
  <phoneticPr fontId="6" type="noConversion"/>
  <hyperlinks>
    <hyperlink ref="O1" location="'Spis tablic_Contents'!A1" display="&lt; POWRÓT"/>
    <hyperlink ref="O2" location="'Spis tablic_Contents'!A1" display="&lt; BACK"/>
  </hyperlinks>
  <pageMargins left="0.78740157480314965" right="0.78740157480314965" top="0.78740157480314965" bottom="0.78740157480314965" header="0.51181102362204722" footer="0.51181102362204722"/>
  <pageSetup paperSize="9" scale="61" orientation="portrait" r:id="rId2"/>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1"/>
  <sheetViews>
    <sheetView showGridLines="0" zoomScaleNormal="100" workbookViewId="0">
      <pane ySplit="5" topLeftCell="A6" activePane="bottomLeft" state="frozen"/>
      <selection activeCell="H35" sqref="H35"/>
      <selection pane="bottomLeft"/>
    </sheetView>
  </sheetViews>
  <sheetFormatPr defaultColWidth="9.109375" defaultRowHeight="11.4"/>
  <cols>
    <col min="1" max="1" width="16.44140625" style="35" customWidth="1"/>
    <col min="2" max="2" width="3.33203125" style="35" customWidth="1"/>
    <col min="3" max="14" width="9" style="35" customWidth="1"/>
    <col min="15" max="15" width="8.109375" style="35" customWidth="1"/>
    <col min="16" max="16" width="9.6640625" style="35" customWidth="1"/>
    <col min="17" max="16384" width="9.109375" style="35"/>
  </cols>
  <sheetData>
    <row r="1" spans="1:19" ht="14.25" customHeight="1">
      <c r="A1" s="479" t="s">
        <v>1557</v>
      </c>
      <c r="B1" s="513"/>
      <c r="C1" s="302"/>
      <c r="D1" s="302"/>
      <c r="E1" s="302"/>
      <c r="F1" s="302"/>
      <c r="G1" s="302"/>
      <c r="H1" s="302"/>
      <c r="I1" s="302"/>
      <c r="J1" s="302"/>
      <c r="K1" s="302"/>
      <c r="L1" s="302"/>
      <c r="M1" s="302"/>
      <c r="P1" s="19" t="s">
        <v>503</v>
      </c>
      <c r="Q1" s="10"/>
    </row>
    <row r="2" spans="1:19" ht="14.25" customHeight="1">
      <c r="A2" s="372" t="s">
        <v>1305</v>
      </c>
      <c r="B2" s="902"/>
      <c r="C2" s="14"/>
      <c r="D2" s="14"/>
      <c r="E2" s="14"/>
      <c r="F2" s="14"/>
      <c r="G2" s="14"/>
      <c r="H2" s="14"/>
      <c r="I2" s="14"/>
      <c r="J2" s="14"/>
      <c r="K2" s="14"/>
      <c r="L2" s="14"/>
      <c r="M2" s="14"/>
      <c r="P2" s="228" t="s">
        <v>504</v>
      </c>
      <c r="Q2" s="10"/>
    </row>
    <row r="3" spans="1:19" ht="5.0999999999999996" customHeight="1">
      <c r="A3" s="50"/>
      <c r="B3" s="903"/>
      <c r="C3" s="50"/>
      <c r="D3" s="50"/>
      <c r="E3" s="50"/>
      <c r="F3" s="50"/>
      <c r="G3" s="50"/>
      <c r="H3" s="50"/>
      <c r="I3" s="50"/>
      <c r="J3" s="50"/>
      <c r="K3" s="50"/>
      <c r="L3" s="50"/>
      <c r="M3" s="50"/>
      <c r="P3" s="225"/>
      <c r="Q3" s="10"/>
    </row>
    <row r="4" spans="1:19" ht="34.5" customHeight="1">
      <c r="A4" s="951" t="s">
        <v>936</v>
      </c>
      <c r="B4" s="952"/>
      <c r="C4" s="925" t="s">
        <v>1100</v>
      </c>
      <c r="D4" s="926"/>
      <c r="E4" s="926"/>
      <c r="F4" s="926"/>
      <c r="G4" s="926"/>
      <c r="H4" s="926"/>
      <c r="I4" s="926"/>
      <c r="J4" s="926"/>
      <c r="K4" s="926"/>
      <c r="L4" s="926"/>
      <c r="M4" s="926"/>
      <c r="N4" s="430"/>
    </row>
    <row r="5" spans="1:19" ht="34.5" customHeight="1">
      <c r="A5" s="961"/>
      <c r="B5" s="954"/>
      <c r="C5" s="650" t="s">
        <v>759</v>
      </c>
      <c r="D5" s="650" t="s">
        <v>760</v>
      </c>
      <c r="E5" s="650" t="s">
        <v>761</v>
      </c>
      <c r="F5" s="650" t="s">
        <v>762</v>
      </c>
      <c r="G5" s="650" t="s">
        <v>763</v>
      </c>
      <c r="H5" s="650" t="s">
        <v>764</v>
      </c>
      <c r="I5" s="650" t="s">
        <v>765</v>
      </c>
      <c r="J5" s="650" t="s">
        <v>766</v>
      </c>
      <c r="K5" s="650" t="s">
        <v>767</v>
      </c>
      <c r="L5" s="650" t="s">
        <v>768</v>
      </c>
      <c r="M5" s="651" t="s">
        <v>769</v>
      </c>
      <c r="N5" s="651" t="s">
        <v>770</v>
      </c>
      <c r="O5" s="900"/>
    </row>
    <row r="6" spans="1:19" ht="13.5" customHeight="1">
      <c r="A6" s="20" t="s">
        <v>458</v>
      </c>
      <c r="B6" s="904" t="s">
        <v>459</v>
      </c>
      <c r="C6" s="652">
        <v>7.8</v>
      </c>
      <c r="D6" s="652">
        <v>7.5</v>
      </c>
      <c r="E6" s="652">
        <v>9.1</v>
      </c>
      <c r="F6" s="652">
        <v>13.5</v>
      </c>
      <c r="G6" s="652">
        <v>18</v>
      </c>
      <c r="H6" s="652">
        <v>27.7</v>
      </c>
      <c r="I6" s="652">
        <v>41.3</v>
      </c>
      <c r="J6" s="652">
        <v>41.5</v>
      </c>
      <c r="K6" s="652">
        <v>67.400000000000006</v>
      </c>
      <c r="L6" s="652">
        <v>42.3</v>
      </c>
      <c r="M6" s="652">
        <v>39.200000000000003</v>
      </c>
      <c r="N6" s="653">
        <v>39.9</v>
      </c>
      <c r="O6" s="901"/>
    </row>
    <row r="7" spans="1:19" ht="13.5" customHeight="1">
      <c r="A7" s="431" t="s">
        <v>460</v>
      </c>
      <c r="B7" s="905" t="s">
        <v>461</v>
      </c>
      <c r="C7" s="654">
        <v>8</v>
      </c>
      <c r="D7" s="654">
        <v>7.5</v>
      </c>
      <c r="E7" s="654">
        <v>8.8000000000000007</v>
      </c>
      <c r="F7" s="654">
        <v>11.2</v>
      </c>
      <c r="G7" s="654">
        <v>15.4</v>
      </c>
      <c r="H7" s="654">
        <v>28.6</v>
      </c>
      <c r="I7" s="654">
        <v>33.6</v>
      </c>
      <c r="J7" s="654">
        <v>39.200000000000003</v>
      </c>
      <c r="K7" s="654">
        <v>61.5</v>
      </c>
      <c r="L7" s="654">
        <v>39.299999999999997</v>
      </c>
      <c r="M7" s="654">
        <v>41.5</v>
      </c>
      <c r="N7" s="655">
        <v>41.7</v>
      </c>
      <c r="O7" s="901"/>
    </row>
    <row r="8" spans="1:19" ht="13.5" customHeight="1">
      <c r="A8" s="20"/>
      <c r="B8" s="905" t="s">
        <v>462</v>
      </c>
      <c r="C8" s="654">
        <v>-0.3</v>
      </c>
      <c r="D8" s="654">
        <v>0</v>
      </c>
      <c r="E8" s="654">
        <v>0.3</v>
      </c>
      <c r="F8" s="654">
        <v>0.6</v>
      </c>
      <c r="G8" s="654">
        <v>0.8</v>
      </c>
      <c r="H8" s="654">
        <v>-0.1</v>
      </c>
      <c r="I8" s="654">
        <v>1.3</v>
      </c>
      <c r="J8" s="654">
        <v>0.6</v>
      </c>
      <c r="K8" s="654">
        <v>1.5</v>
      </c>
      <c r="L8" s="654">
        <v>1.2</v>
      </c>
      <c r="M8" s="654">
        <v>-0.6</v>
      </c>
      <c r="N8" s="655">
        <v>-0.7</v>
      </c>
      <c r="O8" s="901"/>
    </row>
    <row r="9" spans="1:19" ht="13.5" customHeight="1">
      <c r="A9" s="20" t="s">
        <v>463</v>
      </c>
      <c r="B9" s="905" t="s">
        <v>459</v>
      </c>
      <c r="C9" s="654">
        <v>11</v>
      </c>
      <c r="D9" s="654">
        <v>8.3000000000000007</v>
      </c>
      <c r="E9" s="654">
        <v>8.6999999999999993</v>
      </c>
      <c r="F9" s="654">
        <v>8.9</v>
      </c>
      <c r="G9" s="654">
        <v>14.9</v>
      </c>
      <c r="H9" s="654">
        <v>27.2</v>
      </c>
      <c r="I9" s="654">
        <v>39.9</v>
      </c>
      <c r="J9" s="654">
        <v>40.299999999999997</v>
      </c>
      <c r="K9" s="654">
        <v>56.3</v>
      </c>
      <c r="L9" s="654">
        <v>40.9</v>
      </c>
      <c r="M9" s="654">
        <v>41</v>
      </c>
      <c r="N9" s="655">
        <v>45</v>
      </c>
      <c r="O9" s="901"/>
      <c r="S9" s="262"/>
    </row>
    <row r="10" spans="1:19" ht="13.5" customHeight="1">
      <c r="A10" s="431" t="s">
        <v>464</v>
      </c>
      <c r="B10" s="905" t="s">
        <v>461</v>
      </c>
      <c r="C10" s="654">
        <v>9.1</v>
      </c>
      <c r="D10" s="654">
        <v>8</v>
      </c>
      <c r="E10" s="654">
        <v>9.6</v>
      </c>
      <c r="F10" s="654">
        <v>14.2</v>
      </c>
      <c r="G10" s="654">
        <v>19.2</v>
      </c>
      <c r="H10" s="654">
        <v>32.1</v>
      </c>
      <c r="I10" s="654">
        <v>37.5</v>
      </c>
      <c r="J10" s="654">
        <v>42.6</v>
      </c>
      <c r="K10" s="654">
        <v>63.4</v>
      </c>
      <c r="L10" s="654">
        <v>40.1</v>
      </c>
      <c r="M10" s="654">
        <v>43.7</v>
      </c>
      <c r="N10" s="655">
        <v>45.9</v>
      </c>
      <c r="O10" s="901"/>
    </row>
    <row r="11" spans="1:19" ht="13.5" customHeight="1">
      <c r="A11" s="20"/>
      <c r="B11" s="905" t="s">
        <v>462</v>
      </c>
      <c r="C11" s="654">
        <v>1.7</v>
      </c>
      <c r="D11" s="654">
        <v>0.5</v>
      </c>
      <c r="E11" s="654">
        <v>-0.6</v>
      </c>
      <c r="F11" s="654">
        <v>-1.2</v>
      </c>
      <c r="G11" s="654">
        <v>-1</v>
      </c>
      <c r="H11" s="654">
        <v>-0.6</v>
      </c>
      <c r="I11" s="654">
        <v>0.3</v>
      </c>
      <c r="J11" s="654">
        <v>-0.4</v>
      </c>
      <c r="K11" s="654">
        <v>-1.3</v>
      </c>
      <c r="L11" s="654">
        <v>0.3</v>
      </c>
      <c r="M11" s="654">
        <v>-0.7</v>
      </c>
      <c r="N11" s="655">
        <v>-0.4</v>
      </c>
      <c r="O11" s="901"/>
    </row>
    <row r="12" spans="1:19" ht="13.5" customHeight="1">
      <c r="A12" s="20" t="s">
        <v>465</v>
      </c>
      <c r="B12" s="905" t="s">
        <v>459</v>
      </c>
      <c r="C12" s="654">
        <v>8.8000000000000007</v>
      </c>
      <c r="D12" s="654">
        <v>7.7</v>
      </c>
      <c r="E12" s="654">
        <v>8</v>
      </c>
      <c r="F12" s="654">
        <v>8.5</v>
      </c>
      <c r="G12" s="654">
        <v>19.100000000000001</v>
      </c>
      <c r="H12" s="654">
        <v>33</v>
      </c>
      <c r="I12" s="654">
        <v>39.1</v>
      </c>
      <c r="J12" s="654">
        <v>43</v>
      </c>
      <c r="K12" s="654">
        <v>57.2</v>
      </c>
      <c r="L12" s="654">
        <v>37.5</v>
      </c>
      <c r="M12" s="654">
        <v>42.7</v>
      </c>
      <c r="N12" s="655">
        <v>47.6</v>
      </c>
      <c r="O12" s="901"/>
    </row>
    <row r="13" spans="1:19" ht="13.5" customHeight="1">
      <c r="A13" s="431" t="s">
        <v>466</v>
      </c>
      <c r="B13" s="905" t="s">
        <v>461</v>
      </c>
      <c r="C13" s="654">
        <v>11.1</v>
      </c>
      <c r="D13" s="654">
        <v>8.8000000000000007</v>
      </c>
      <c r="E13" s="654">
        <v>11.4</v>
      </c>
      <c r="F13" s="654">
        <v>18.600000000000001</v>
      </c>
      <c r="G13" s="654">
        <v>23</v>
      </c>
      <c r="H13" s="654">
        <v>35.200000000000003</v>
      </c>
      <c r="I13" s="654">
        <v>38.1</v>
      </c>
      <c r="J13" s="654">
        <v>42.1</v>
      </c>
      <c r="K13" s="654">
        <v>62.1</v>
      </c>
      <c r="L13" s="654">
        <v>38.9</v>
      </c>
      <c r="M13" s="654">
        <v>44.2</v>
      </c>
      <c r="N13" s="655">
        <v>48.7</v>
      </c>
      <c r="O13" s="901"/>
    </row>
    <row r="14" spans="1:19" ht="13.5" customHeight="1">
      <c r="A14" s="20"/>
      <c r="B14" s="905" t="s">
        <v>462</v>
      </c>
      <c r="C14" s="654">
        <v>-2.1</v>
      </c>
      <c r="D14" s="654">
        <v>-2</v>
      </c>
      <c r="E14" s="654">
        <v>-1.5</v>
      </c>
      <c r="F14" s="654">
        <v>-1.4</v>
      </c>
      <c r="G14" s="654">
        <v>-0.9</v>
      </c>
      <c r="H14" s="654">
        <v>-0.3</v>
      </c>
      <c r="I14" s="654">
        <v>0.1</v>
      </c>
      <c r="J14" s="654">
        <v>0.2</v>
      </c>
      <c r="K14" s="654">
        <v>-1.1000000000000001</v>
      </c>
      <c r="L14" s="654">
        <v>-0.5</v>
      </c>
      <c r="M14" s="654">
        <v>-0.5</v>
      </c>
      <c r="N14" s="655">
        <v>-0.5</v>
      </c>
      <c r="O14" s="901"/>
    </row>
    <row r="15" spans="1:19" ht="13.5" customHeight="1">
      <c r="A15" s="20" t="s">
        <v>467</v>
      </c>
      <c r="B15" s="905" t="s">
        <v>459</v>
      </c>
      <c r="C15" s="654">
        <v>13.5</v>
      </c>
      <c r="D15" s="654">
        <v>9.8000000000000007</v>
      </c>
      <c r="E15" s="654">
        <v>10.5</v>
      </c>
      <c r="F15" s="654">
        <v>13.3</v>
      </c>
      <c r="G15" s="654">
        <v>26.7</v>
      </c>
      <c r="H15" s="654">
        <v>31.5</v>
      </c>
      <c r="I15" s="654">
        <v>33.299999999999997</v>
      </c>
      <c r="J15" s="654">
        <v>31.8</v>
      </c>
      <c r="K15" s="654">
        <v>58.4</v>
      </c>
      <c r="L15" s="654">
        <v>36.9</v>
      </c>
      <c r="M15" s="654">
        <v>44.5</v>
      </c>
      <c r="N15" s="655">
        <v>51.8</v>
      </c>
      <c r="O15" s="901"/>
    </row>
    <row r="16" spans="1:19" ht="13.5" customHeight="1">
      <c r="A16" s="431" t="s">
        <v>468</v>
      </c>
      <c r="B16" s="905" t="s">
        <v>461</v>
      </c>
      <c r="C16" s="654">
        <v>12.6</v>
      </c>
      <c r="D16" s="654">
        <v>10</v>
      </c>
      <c r="E16" s="654">
        <v>13.5</v>
      </c>
      <c r="F16" s="654">
        <v>19.899999999999999</v>
      </c>
      <c r="G16" s="654">
        <v>22.5</v>
      </c>
      <c r="H16" s="654">
        <v>31.9</v>
      </c>
      <c r="I16" s="654">
        <v>34.5</v>
      </c>
      <c r="J16" s="654">
        <v>39.5</v>
      </c>
      <c r="K16" s="654">
        <v>59.8</v>
      </c>
      <c r="L16" s="654">
        <v>38.200000000000003</v>
      </c>
      <c r="M16" s="654">
        <v>46.5</v>
      </c>
      <c r="N16" s="655">
        <v>51.3</v>
      </c>
      <c r="O16" s="901"/>
    </row>
    <row r="17" spans="1:15" ht="13.5" customHeight="1">
      <c r="A17" s="20"/>
      <c r="B17" s="905" t="s">
        <v>462</v>
      </c>
      <c r="C17" s="654">
        <v>0.8</v>
      </c>
      <c r="D17" s="654">
        <v>-0.3</v>
      </c>
      <c r="E17" s="654">
        <v>-1.1000000000000001</v>
      </c>
      <c r="F17" s="654">
        <v>-1.1000000000000001</v>
      </c>
      <c r="G17" s="654">
        <v>0.9</v>
      </c>
      <c r="H17" s="654">
        <v>-0.1</v>
      </c>
      <c r="I17" s="654">
        <v>-0.2</v>
      </c>
      <c r="J17" s="654">
        <v>-1.7</v>
      </c>
      <c r="K17" s="654">
        <v>-0.3</v>
      </c>
      <c r="L17" s="654">
        <v>-0.5</v>
      </c>
      <c r="M17" s="654">
        <v>-0.5</v>
      </c>
      <c r="N17" s="655">
        <v>0.2</v>
      </c>
      <c r="O17" s="901"/>
    </row>
    <row r="18" spans="1:15" ht="13.5" customHeight="1">
      <c r="A18" s="20" t="s">
        <v>469</v>
      </c>
      <c r="B18" s="905" t="s">
        <v>459</v>
      </c>
      <c r="C18" s="654">
        <v>11.9</v>
      </c>
      <c r="D18" s="654">
        <v>10.199999999999999</v>
      </c>
      <c r="E18" s="654">
        <v>12.1</v>
      </c>
      <c r="F18" s="654">
        <v>25.1</v>
      </c>
      <c r="G18" s="654">
        <v>28.3</v>
      </c>
      <c r="H18" s="654">
        <v>34.6</v>
      </c>
      <c r="I18" s="654">
        <v>36.9</v>
      </c>
      <c r="J18" s="654">
        <v>41.4</v>
      </c>
      <c r="K18" s="654">
        <v>59</v>
      </c>
      <c r="L18" s="654">
        <v>35.299999999999997</v>
      </c>
      <c r="M18" s="654">
        <v>47.3</v>
      </c>
      <c r="N18" s="655">
        <v>52.1</v>
      </c>
      <c r="O18" s="901"/>
    </row>
    <row r="19" spans="1:15" ht="13.5" customHeight="1">
      <c r="A19" s="431" t="s">
        <v>470</v>
      </c>
      <c r="B19" s="905" t="s">
        <v>461</v>
      </c>
      <c r="C19" s="654">
        <v>13.7</v>
      </c>
      <c r="D19" s="654">
        <v>10.7</v>
      </c>
      <c r="E19" s="654">
        <v>12.3</v>
      </c>
      <c r="F19" s="654">
        <v>16.2</v>
      </c>
      <c r="G19" s="654">
        <v>20.3</v>
      </c>
      <c r="H19" s="654">
        <v>27.8</v>
      </c>
      <c r="I19" s="654">
        <v>29.4</v>
      </c>
      <c r="J19" s="654">
        <v>35.299999999999997</v>
      </c>
      <c r="K19" s="654">
        <v>55.2</v>
      </c>
      <c r="L19" s="654">
        <v>37.700000000000003</v>
      </c>
      <c r="M19" s="654">
        <v>49.1</v>
      </c>
      <c r="N19" s="655">
        <v>52.6</v>
      </c>
      <c r="O19" s="901"/>
    </row>
    <row r="20" spans="1:15" ht="13.5" customHeight="1">
      <c r="A20" s="20"/>
      <c r="B20" s="905" t="s">
        <v>462</v>
      </c>
      <c r="C20" s="654">
        <v>-1.6</v>
      </c>
      <c r="D20" s="654">
        <v>-0.6</v>
      </c>
      <c r="E20" s="654">
        <v>-0.1</v>
      </c>
      <c r="F20" s="654">
        <v>1.5</v>
      </c>
      <c r="G20" s="654">
        <v>2.2000000000000002</v>
      </c>
      <c r="H20" s="654">
        <v>1.4</v>
      </c>
      <c r="I20" s="654">
        <v>2</v>
      </c>
      <c r="J20" s="654">
        <v>2.6</v>
      </c>
      <c r="K20" s="654">
        <v>1.2</v>
      </c>
      <c r="L20" s="654">
        <v>-1.1000000000000001</v>
      </c>
      <c r="M20" s="654">
        <v>-0.8</v>
      </c>
      <c r="N20" s="655">
        <v>-0.2</v>
      </c>
      <c r="O20" s="901"/>
    </row>
    <row r="21" spans="1:15" ht="13.5" customHeight="1">
      <c r="A21" s="20" t="s">
        <v>471</v>
      </c>
      <c r="B21" s="905" t="s">
        <v>459</v>
      </c>
      <c r="C21" s="654">
        <v>15.6</v>
      </c>
      <c r="D21" s="654">
        <v>11.3</v>
      </c>
      <c r="E21" s="654">
        <v>13.7</v>
      </c>
      <c r="F21" s="654">
        <v>10.6</v>
      </c>
      <c r="G21" s="654">
        <v>13</v>
      </c>
      <c r="H21" s="654">
        <v>23.3</v>
      </c>
      <c r="I21" s="654">
        <v>19.7</v>
      </c>
      <c r="J21" s="654">
        <v>28.2</v>
      </c>
      <c r="K21" s="654">
        <v>50.5</v>
      </c>
      <c r="L21" s="654">
        <v>36.799999999999997</v>
      </c>
      <c r="M21" s="654">
        <v>50</v>
      </c>
      <c r="N21" s="655">
        <v>53.7</v>
      </c>
      <c r="O21" s="901"/>
    </row>
    <row r="22" spans="1:15" ht="13.5" customHeight="1">
      <c r="A22" s="431" t="s">
        <v>472</v>
      </c>
      <c r="B22" s="905" t="s">
        <v>461</v>
      </c>
      <c r="C22" s="654">
        <v>13.2</v>
      </c>
      <c r="D22" s="654">
        <v>10.7</v>
      </c>
      <c r="E22" s="654">
        <v>12.7</v>
      </c>
      <c r="F22" s="654">
        <v>13</v>
      </c>
      <c r="G22" s="654">
        <v>17</v>
      </c>
      <c r="H22" s="654">
        <v>24.1</v>
      </c>
      <c r="I22" s="654">
        <v>25.6</v>
      </c>
      <c r="J22" s="654">
        <v>31.6</v>
      </c>
      <c r="K22" s="654">
        <v>52.9</v>
      </c>
      <c r="L22" s="654">
        <v>39.200000000000003</v>
      </c>
      <c r="M22" s="654">
        <v>51.8</v>
      </c>
      <c r="N22" s="655">
        <v>52.8</v>
      </c>
      <c r="O22" s="901"/>
    </row>
    <row r="23" spans="1:15" ht="13.5" customHeight="1">
      <c r="A23" s="20"/>
      <c r="B23" s="905" t="s">
        <v>462</v>
      </c>
      <c r="C23" s="654">
        <v>1.6</v>
      </c>
      <c r="D23" s="654">
        <v>0.4</v>
      </c>
      <c r="E23" s="654">
        <v>0.6</v>
      </c>
      <c r="F23" s="654">
        <v>-0.5</v>
      </c>
      <c r="G23" s="654">
        <v>-1.1000000000000001</v>
      </c>
      <c r="H23" s="654">
        <v>-0.2</v>
      </c>
      <c r="I23" s="654">
        <v>-1.9</v>
      </c>
      <c r="J23" s="654">
        <v>-1.8</v>
      </c>
      <c r="K23" s="654">
        <v>-1.2</v>
      </c>
      <c r="L23" s="654">
        <v>-0.8</v>
      </c>
      <c r="M23" s="654">
        <v>-1</v>
      </c>
      <c r="N23" s="655">
        <v>0.5</v>
      </c>
      <c r="O23" s="901"/>
    </row>
    <row r="24" spans="1:15" ht="13.5" customHeight="1">
      <c r="A24" s="20" t="s">
        <v>473</v>
      </c>
      <c r="B24" s="905" t="s">
        <v>459</v>
      </c>
      <c r="C24" s="654">
        <v>9.1999999999999993</v>
      </c>
      <c r="D24" s="654">
        <v>10</v>
      </c>
      <c r="E24" s="654">
        <v>14.5</v>
      </c>
      <c r="F24" s="654">
        <v>21.7</v>
      </c>
      <c r="G24" s="654">
        <v>19</v>
      </c>
      <c r="H24" s="654">
        <v>22.7</v>
      </c>
      <c r="I24" s="654">
        <v>25.6</v>
      </c>
      <c r="J24" s="654">
        <v>33.9</v>
      </c>
      <c r="K24" s="654">
        <v>55.7</v>
      </c>
      <c r="L24" s="654">
        <v>39.9</v>
      </c>
      <c r="M24" s="654">
        <v>50.8</v>
      </c>
      <c r="N24" s="655">
        <v>55.6</v>
      </c>
      <c r="O24" s="901"/>
    </row>
    <row r="25" spans="1:15" ht="13.5" customHeight="1">
      <c r="A25" s="431" t="s">
        <v>474</v>
      </c>
      <c r="B25" s="905" t="s">
        <v>461</v>
      </c>
      <c r="C25" s="654">
        <v>12.9</v>
      </c>
      <c r="D25" s="654">
        <v>10.7</v>
      </c>
      <c r="E25" s="654">
        <v>13</v>
      </c>
      <c r="F25" s="654">
        <v>14.6</v>
      </c>
      <c r="G25" s="654">
        <v>14.8</v>
      </c>
      <c r="H25" s="654">
        <v>21</v>
      </c>
      <c r="I25" s="654">
        <v>23.1</v>
      </c>
      <c r="J25" s="654">
        <v>29.6</v>
      </c>
      <c r="K25" s="654">
        <v>51.1</v>
      </c>
      <c r="L25" s="654">
        <v>38.700000000000003</v>
      </c>
      <c r="M25" s="654">
        <v>51.7</v>
      </c>
      <c r="N25" s="655">
        <v>52.3</v>
      </c>
      <c r="O25" s="901"/>
    </row>
    <row r="26" spans="1:15" ht="13.5" customHeight="1">
      <c r="A26" s="20"/>
      <c r="B26" s="905" t="s">
        <v>462</v>
      </c>
      <c r="C26" s="654">
        <v>-2.5</v>
      </c>
      <c r="D26" s="654">
        <v>-0.9</v>
      </c>
      <c r="E26" s="654">
        <v>1.1000000000000001</v>
      </c>
      <c r="F26" s="654">
        <v>1.2</v>
      </c>
      <c r="G26" s="654">
        <v>1.5</v>
      </c>
      <c r="H26" s="654">
        <v>0.7</v>
      </c>
      <c r="I26" s="654">
        <v>1.3</v>
      </c>
      <c r="J26" s="654">
        <v>2.2999999999999998</v>
      </c>
      <c r="K26" s="654">
        <v>1.7</v>
      </c>
      <c r="L26" s="654">
        <v>0.8</v>
      </c>
      <c r="M26" s="654">
        <v>-0.5</v>
      </c>
      <c r="N26" s="655">
        <v>1.9</v>
      </c>
      <c r="O26" s="901"/>
    </row>
    <row r="27" spans="1:15" ht="13.5" customHeight="1">
      <c r="A27" s="20" t="s">
        <v>475</v>
      </c>
      <c r="B27" s="905" t="s">
        <v>459</v>
      </c>
      <c r="C27" s="654">
        <v>13.3</v>
      </c>
      <c r="D27" s="654">
        <v>9.6</v>
      </c>
      <c r="E27" s="654">
        <v>12.4</v>
      </c>
      <c r="F27" s="654">
        <v>7.4</v>
      </c>
      <c r="G27" s="654">
        <v>12.8</v>
      </c>
      <c r="H27" s="654">
        <v>19.600000000000001</v>
      </c>
      <c r="I27" s="654">
        <v>24.6</v>
      </c>
      <c r="J27" s="654">
        <v>30.9</v>
      </c>
      <c r="K27" s="654">
        <v>49.3</v>
      </c>
      <c r="L27" s="654">
        <v>38</v>
      </c>
      <c r="M27" s="654">
        <v>47.9</v>
      </c>
      <c r="N27" s="655">
        <v>53.5</v>
      </c>
      <c r="O27" s="901"/>
    </row>
    <row r="28" spans="1:15" ht="13.5" customHeight="1">
      <c r="A28" s="431" t="s">
        <v>476</v>
      </c>
      <c r="B28" s="905" t="s">
        <v>461</v>
      </c>
      <c r="C28" s="654">
        <v>12.4</v>
      </c>
      <c r="D28" s="654">
        <v>10.199999999999999</v>
      </c>
      <c r="E28" s="654">
        <v>12.5</v>
      </c>
      <c r="F28" s="654">
        <v>11.1</v>
      </c>
      <c r="G28" s="654">
        <v>11.6</v>
      </c>
      <c r="H28" s="654">
        <v>18.899999999999999</v>
      </c>
      <c r="I28" s="654">
        <v>23.5</v>
      </c>
      <c r="J28" s="654">
        <v>28.9</v>
      </c>
      <c r="K28" s="654">
        <v>47.7</v>
      </c>
      <c r="L28" s="654">
        <v>37.299999999999997</v>
      </c>
      <c r="M28" s="654">
        <v>49.9</v>
      </c>
      <c r="N28" s="655">
        <v>51.5</v>
      </c>
      <c r="O28" s="901"/>
    </row>
    <row r="29" spans="1:15" ht="13.5" customHeight="1">
      <c r="A29" s="20"/>
      <c r="B29" s="905" t="s">
        <v>462</v>
      </c>
      <c r="C29" s="654">
        <v>0.5</v>
      </c>
      <c r="D29" s="654">
        <v>-0.6</v>
      </c>
      <c r="E29" s="654">
        <v>-0.1</v>
      </c>
      <c r="F29" s="654">
        <v>-1.1000000000000001</v>
      </c>
      <c r="G29" s="654">
        <v>0.5</v>
      </c>
      <c r="H29" s="654">
        <v>0.2</v>
      </c>
      <c r="I29" s="654">
        <v>0.4</v>
      </c>
      <c r="J29" s="654">
        <v>1.1000000000000001</v>
      </c>
      <c r="K29" s="654">
        <v>0.4</v>
      </c>
      <c r="L29" s="654">
        <v>0.3</v>
      </c>
      <c r="M29" s="654">
        <v>-1.3</v>
      </c>
      <c r="N29" s="655">
        <v>1.2</v>
      </c>
      <c r="O29" s="901"/>
    </row>
    <row r="30" spans="1:15" ht="13.5" customHeight="1">
      <c r="A30" s="20" t="s">
        <v>477</v>
      </c>
      <c r="B30" s="905" t="s">
        <v>459</v>
      </c>
      <c r="C30" s="654">
        <v>10.9</v>
      </c>
      <c r="D30" s="654">
        <v>8.6</v>
      </c>
      <c r="E30" s="654">
        <v>10.1</v>
      </c>
      <c r="F30" s="654">
        <v>12.9</v>
      </c>
      <c r="G30" s="654">
        <v>11.4</v>
      </c>
      <c r="H30" s="654">
        <v>17.8</v>
      </c>
      <c r="I30" s="654">
        <v>26.4</v>
      </c>
      <c r="J30" s="654">
        <v>31.7</v>
      </c>
      <c r="K30" s="654">
        <v>47.2</v>
      </c>
      <c r="L30" s="654">
        <v>32.1</v>
      </c>
      <c r="M30" s="654">
        <v>44.6</v>
      </c>
      <c r="N30" s="655">
        <v>51.7</v>
      </c>
      <c r="O30" s="901"/>
    </row>
    <row r="31" spans="1:15" ht="13.5" customHeight="1">
      <c r="A31" s="431" t="s">
        <v>478</v>
      </c>
      <c r="B31" s="905" t="s">
        <v>461</v>
      </c>
      <c r="C31" s="654">
        <v>11.2</v>
      </c>
      <c r="D31" s="654">
        <v>9.4</v>
      </c>
      <c r="E31" s="654">
        <v>10.6</v>
      </c>
      <c r="F31" s="654">
        <v>8.9</v>
      </c>
      <c r="G31" s="654">
        <v>8.9</v>
      </c>
      <c r="H31" s="654">
        <v>17.600000000000001</v>
      </c>
      <c r="I31" s="654">
        <v>24.1</v>
      </c>
      <c r="J31" s="654">
        <v>29.6</v>
      </c>
      <c r="K31" s="654">
        <v>47.8</v>
      </c>
      <c r="L31" s="654">
        <v>34.799999999999997</v>
      </c>
      <c r="M31" s="654">
        <v>45.3</v>
      </c>
      <c r="N31" s="655">
        <v>48.7</v>
      </c>
      <c r="O31" s="901"/>
    </row>
    <row r="32" spans="1:15" ht="13.5" customHeight="1">
      <c r="A32" s="20"/>
      <c r="B32" s="905" t="s">
        <v>462</v>
      </c>
      <c r="C32" s="654">
        <v>-0.2</v>
      </c>
      <c r="D32" s="654">
        <v>-0.8</v>
      </c>
      <c r="E32" s="654">
        <v>-0.5</v>
      </c>
      <c r="F32" s="654">
        <v>1.9</v>
      </c>
      <c r="G32" s="654">
        <v>1.1000000000000001</v>
      </c>
      <c r="H32" s="654">
        <v>0.1</v>
      </c>
      <c r="I32" s="654">
        <v>0.6</v>
      </c>
      <c r="J32" s="654">
        <v>1</v>
      </c>
      <c r="K32" s="654">
        <v>-0.2</v>
      </c>
      <c r="L32" s="654">
        <v>-0.8</v>
      </c>
      <c r="M32" s="654">
        <v>-0.2</v>
      </c>
      <c r="N32" s="655">
        <v>1.4</v>
      </c>
      <c r="O32" s="901"/>
    </row>
    <row r="33" spans="1:15" ht="13.5" customHeight="1">
      <c r="A33" s="20" t="s">
        <v>479</v>
      </c>
      <c r="B33" s="905" t="s">
        <v>459</v>
      </c>
      <c r="C33" s="654">
        <v>9.9</v>
      </c>
      <c r="D33" s="654">
        <v>9.1999999999999993</v>
      </c>
      <c r="E33" s="654">
        <v>10.5</v>
      </c>
      <c r="F33" s="654">
        <v>6.1</v>
      </c>
      <c r="G33" s="654">
        <v>6.3</v>
      </c>
      <c r="H33" s="654">
        <v>14.8</v>
      </c>
      <c r="I33" s="654">
        <v>20.2</v>
      </c>
      <c r="J33" s="654">
        <v>28.8</v>
      </c>
      <c r="K33" s="654">
        <v>49.1</v>
      </c>
      <c r="L33" s="654">
        <v>35.4</v>
      </c>
      <c r="M33" s="654">
        <v>42.7</v>
      </c>
      <c r="N33" s="655">
        <v>48.3</v>
      </c>
      <c r="O33" s="901"/>
    </row>
    <row r="34" spans="1:15" ht="13.5" customHeight="1">
      <c r="A34" s="431" t="s">
        <v>480</v>
      </c>
      <c r="B34" s="905" t="s">
        <v>461</v>
      </c>
      <c r="C34" s="654">
        <v>9.6</v>
      </c>
      <c r="D34" s="654">
        <v>8.4</v>
      </c>
      <c r="E34" s="654">
        <v>9.9</v>
      </c>
      <c r="F34" s="654">
        <v>9.3000000000000007</v>
      </c>
      <c r="G34" s="654">
        <v>9.1</v>
      </c>
      <c r="H34" s="654">
        <v>16.899999999999999</v>
      </c>
      <c r="I34" s="654">
        <v>23.6</v>
      </c>
      <c r="J34" s="654">
        <v>29.1</v>
      </c>
      <c r="K34" s="654">
        <v>47.6</v>
      </c>
      <c r="L34" s="654">
        <v>34.799999999999997</v>
      </c>
      <c r="M34" s="654">
        <v>42.2</v>
      </c>
      <c r="N34" s="655">
        <v>45.7</v>
      </c>
      <c r="O34" s="901"/>
    </row>
    <row r="35" spans="1:15" ht="13.5" customHeight="1">
      <c r="A35" s="20"/>
      <c r="B35" s="905" t="s">
        <v>462</v>
      </c>
      <c r="C35" s="654">
        <v>0.3</v>
      </c>
      <c r="D35" s="654">
        <v>1.3</v>
      </c>
      <c r="E35" s="654">
        <v>0.4</v>
      </c>
      <c r="F35" s="654">
        <v>-0.9</v>
      </c>
      <c r="G35" s="654">
        <v>-1.4</v>
      </c>
      <c r="H35" s="654">
        <v>-0.6</v>
      </c>
      <c r="I35" s="654">
        <v>-1.1000000000000001</v>
      </c>
      <c r="J35" s="654">
        <v>-0.1</v>
      </c>
      <c r="K35" s="654">
        <v>0.6</v>
      </c>
      <c r="L35" s="654">
        <v>0.3</v>
      </c>
      <c r="M35" s="654">
        <v>0.2</v>
      </c>
      <c r="N35" s="655">
        <v>1.8</v>
      </c>
      <c r="O35" s="901"/>
    </row>
    <row r="36" spans="1:15" ht="13.5" customHeight="1">
      <c r="A36" s="20" t="s">
        <v>481</v>
      </c>
      <c r="B36" s="905" t="s">
        <v>459</v>
      </c>
      <c r="C36" s="654">
        <v>8.5</v>
      </c>
      <c r="D36" s="654">
        <v>8.5</v>
      </c>
      <c r="E36" s="654">
        <v>10.1</v>
      </c>
      <c r="F36" s="654">
        <v>8.1</v>
      </c>
      <c r="G36" s="654">
        <v>10</v>
      </c>
      <c r="H36" s="654">
        <v>20.6</v>
      </c>
      <c r="I36" s="654">
        <v>28.3</v>
      </c>
      <c r="J36" s="654">
        <v>33.6</v>
      </c>
      <c r="K36" s="654">
        <v>49.4</v>
      </c>
      <c r="L36" s="654">
        <v>35.700000000000003</v>
      </c>
      <c r="M36" s="654">
        <v>35.700000000000003</v>
      </c>
      <c r="N36" s="655">
        <v>41.5</v>
      </c>
      <c r="O36" s="901"/>
    </row>
    <row r="37" spans="1:15" ht="13.5" customHeight="1">
      <c r="A37" s="431" t="s">
        <v>482</v>
      </c>
      <c r="B37" s="905" t="s">
        <v>461</v>
      </c>
      <c r="C37" s="654">
        <v>8.1999999999999993</v>
      </c>
      <c r="D37" s="654">
        <v>7.8</v>
      </c>
      <c r="E37" s="654">
        <v>9</v>
      </c>
      <c r="F37" s="654">
        <v>8.9</v>
      </c>
      <c r="G37" s="654">
        <v>9.8000000000000007</v>
      </c>
      <c r="H37" s="654">
        <v>19.5</v>
      </c>
      <c r="I37" s="654">
        <v>26.3</v>
      </c>
      <c r="J37" s="654">
        <v>30.6</v>
      </c>
      <c r="K37" s="654">
        <v>50.4</v>
      </c>
      <c r="L37" s="654">
        <v>36.299999999999997</v>
      </c>
      <c r="M37" s="654">
        <v>39.4</v>
      </c>
      <c r="N37" s="655">
        <v>41.6</v>
      </c>
      <c r="O37" s="901"/>
    </row>
    <row r="38" spans="1:15" ht="13.5" customHeight="1">
      <c r="A38" s="20"/>
      <c r="B38" s="905" t="s">
        <v>462</v>
      </c>
      <c r="C38" s="654">
        <v>0.3</v>
      </c>
      <c r="D38" s="654">
        <v>1.2</v>
      </c>
      <c r="E38" s="654">
        <v>0.9</v>
      </c>
      <c r="F38" s="654">
        <v>-0.3</v>
      </c>
      <c r="G38" s="654">
        <v>0.1</v>
      </c>
      <c r="H38" s="654">
        <v>0.2</v>
      </c>
      <c r="I38" s="654">
        <v>0.4</v>
      </c>
      <c r="J38" s="654">
        <v>1.1000000000000001</v>
      </c>
      <c r="K38" s="654">
        <v>-0.3</v>
      </c>
      <c r="L38" s="654">
        <v>-0.2</v>
      </c>
      <c r="M38" s="654">
        <v>-0.9</v>
      </c>
      <c r="N38" s="655">
        <v>-0.1</v>
      </c>
      <c r="O38" s="901"/>
    </row>
    <row r="39" spans="1:15" ht="13.5" customHeight="1">
      <c r="A39" s="20" t="s">
        <v>483</v>
      </c>
      <c r="B39" s="905" t="s">
        <v>459</v>
      </c>
      <c r="C39" s="654">
        <v>9.1999999999999993</v>
      </c>
      <c r="D39" s="654">
        <v>8</v>
      </c>
      <c r="E39" s="654">
        <v>7.9</v>
      </c>
      <c r="F39" s="654">
        <v>4.5999999999999996</v>
      </c>
      <c r="G39" s="654">
        <v>6</v>
      </c>
      <c r="H39" s="654">
        <v>21.1</v>
      </c>
      <c r="I39" s="654">
        <v>26.6</v>
      </c>
      <c r="J39" s="654">
        <v>29.4</v>
      </c>
      <c r="K39" s="654">
        <v>58.6</v>
      </c>
      <c r="L39" s="654">
        <v>40.4</v>
      </c>
      <c r="M39" s="654">
        <v>40.4</v>
      </c>
      <c r="N39" s="655">
        <v>43</v>
      </c>
      <c r="O39" s="901"/>
    </row>
    <row r="40" spans="1:15" ht="13.5" customHeight="1">
      <c r="A40" s="431" t="s">
        <v>484</v>
      </c>
      <c r="B40" s="905" t="s">
        <v>461</v>
      </c>
      <c r="C40" s="654">
        <v>7.9</v>
      </c>
      <c r="D40" s="654">
        <v>7.6</v>
      </c>
      <c r="E40" s="654">
        <v>9</v>
      </c>
      <c r="F40" s="654">
        <v>9.4</v>
      </c>
      <c r="G40" s="654">
        <v>11.2</v>
      </c>
      <c r="H40" s="654">
        <v>22.9</v>
      </c>
      <c r="I40" s="654">
        <v>29.1</v>
      </c>
      <c r="J40" s="654">
        <v>33.9</v>
      </c>
      <c r="K40" s="654">
        <v>54.6</v>
      </c>
      <c r="L40" s="654">
        <v>38.200000000000003</v>
      </c>
      <c r="M40" s="654">
        <v>39.200000000000003</v>
      </c>
      <c r="N40" s="655">
        <v>39.5</v>
      </c>
      <c r="O40" s="901"/>
    </row>
    <row r="41" spans="1:15" ht="13.5" customHeight="1">
      <c r="A41" s="20"/>
      <c r="B41" s="905" t="s">
        <v>462</v>
      </c>
      <c r="C41" s="654">
        <v>1.4</v>
      </c>
      <c r="D41" s="654">
        <v>1.1000000000000001</v>
      </c>
      <c r="E41" s="654">
        <v>-0.9</v>
      </c>
      <c r="F41" s="654">
        <v>-1.6</v>
      </c>
      <c r="G41" s="654">
        <v>-2</v>
      </c>
      <c r="H41" s="654">
        <v>-0.4</v>
      </c>
      <c r="I41" s="654">
        <v>-0.6</v>
      </c>
      <c r="J41" s="654">
        <v>-1.3</v>
      </c>
      <c r="K41" s="654">
        <v>1</v>
      </c>
      <c r="L41" s="654">
        <v>0.8</v>
      </c>
      <c r="M41" s="654">
        <v>0.3</v>
      </c>
      <c r="N41" s="655">
        <v>2</v>
      </c>
      <c r="O41" s="901"/>
    </row>
    <row r="42" spans="1:15" ht="5.0999999999999996" customHeight="1"/>
    <row r="43" spans="1:15" ht="14.25" customHeight="1">
      <c r="A43" s="1006" t="s">
        <v>1644</v>
      </c>
      <c r="B43" s="1006"/>
      <c r="C43" s="1006"/>
      <c r="D43" s="1006"/>
      <c r="E43" s="1006"/>
      <c r="F43" s="1006"/>
      <c r="G43" s="1006"/>
      <c r="H43" s="1006"/>
      <c r="I43" s="1006"/>
      <c r="J43" s="1006"/>
      <c r="K43" s="1006"/>
      <c r="L43" s="1006"/>
      <c r="M43" s="1006"/>
    </row>
    <row r="44" spans="1:15" ht="14.25" customHeight="1">
      <c r="A44" s="1048" t="s">
        <v>1645</v>
      </c>
      <c r="B44" s="1048"/>
      <c r="C44" s="1048"/>
      <c r="D44" s="1048"/>
      <c r="E44" s="1048"/>
      <c r="F44" s="1048"/>
      <c r="G44" s="1048"/>
      <c r="H44" s="1048"/>
      <c r="I44" s="1048"/>
      <c r="J44" s="1048"/>
      <c r="K44" s="1048"/>
      <c r="L44" s="1048"/>
      <c r="M44" s="1048"/>
    </row>
    <row r="45" spans="1:15" ht="14.25" customHeight="1">
      <c r="A45" s="1048" t="s">
        <v>1646</v>
      </c>
      <c r="B45" s="1048"/>
      <c r="C45" s="1048"/>
      <c r="D45" s="1048"/>
      <c r="E45" s="1048"/>
      <c r="F45" s="1048"/>
      <c r="G45" s="1048"/>
      <c r="H45" s="1048"/>
      <c r="I45" s="1048"/>
      <c r="J45" s="1048"/>
      <c r="K45" s="1048"/>
      <c r="L45" s="1048"/>
      <c r="M45" s="1048"/>
    </row>
    <row r="46" spans="1:15" ht="28.5" customHeight="1">
      <c r="A46" s="1006" t="s">
        <v>1205</v>
      </c>
      <c r="B46" s="1006"/>
      <c r="C46" s="1006"/>
      <c r="D46" s="1006"/>
      <c r="E46" s="1006"/>
      <c r="F46" s="1006"/>
      <c r="G46" s="1006"/>
      <c r="H46" s="1006"/>
      <c r="I46" s="1006"/>
      <c r="J46" s="1006"/>
      <c r="K46" s="1006"/>
      <c r="L46" s="1006"/>
      <c r="M46" s="1006"/>
    </row>
    <row r="47" spans="1:15" ht="16.5" customHeight="1">
      <c r="A47" s="8"/>
      <c r="B47" s="230"/>
      <c r="C47" s="230"/>
      <c r="D47" s="230"/>
      <c r="E47" s="230"/>
      <c r="F47" s="230"/>
      <c r="G47" s="230"/>
      <c r="H47" s="230"/>
      <c r="I47" s="230"/>
      <c r="J47" s="230"/>
      <c r="K47" s="230"/>
      <c r="L47" s="230"/>
      <c r="M47" s="230"/>
    </row>
    <row r="48" spans="1:15" ht="14.25" customHeight="1">
      <c r="A48" s="946" t="s">
        <v>1647</v>
      </c>
      <c r="B48" s="946"/>
      <c r="C48" s="946"/>
      <c r="D48" s="946"/>
      <c r="E48" s="946"/>
      <c r="F48" s="946"/>
      <c r="G48" s="946"/>
      <c r="H48" s="946"/>
      <c r="I48" s="946"/>
      <c r="J48" s="946"/>
      <c r="K48" s="946"/>
      <c r="L48" s="946"/>
      <c r="M48" s="946"/>
    </row>
    <row r="49" spans="1:13" ht="14.25" customHeight="1">
      <c r="A49" s="946" t="s">
        <v>1648</v>
      </c>
      <c r="B49" s="946"/>
      <c r="C49" s="946"/>
      <c r="D49" s="946"/>
      <c r="E49" s="946"/>
      <c r="F49" s="946"/>
      <c r="G49" s="946"/>
      <c r="H49" s="946"/>
      <c r="I49" s="946"/>
      <c r="J49" s="946"/>
      <c r="K49" s="946"/>
      <c r="L49" s="946"/>
      <c r="M49" s="946"/>
    </row>
    <row r="50" spans="1:13" ht="14.25" customHeight="1">
      <c r="A50" s="946" t="s">
        <v>1649</v>
      </c>
      <c r="B50" s="946"/>
      <c r="C50" s="946"/>
      <c r="D50" s="946"/>
      <c r="E50" s="946"/>
      <c r="F50" s="946"/>
      <c r="G50" s="946"/>
      <c r="H50" s="946"/>
      <c r="I50" s="946"/>
      <c r="J50" s="946"/>
      <c r="K50" s="946"/>
      <c r="L50" s="946"/>
      <c r="M50" s="946"/>
    </row>
    <row r="51" spans="1:13" ht="27.75" customHeight="1">
      <c r="A51" s="946" t="s">
        <v>1206</v>
      </c>
      <c r="B51" s="946"/>
      <c r="C51" s="946"/>
      <c r="D51" s="946"/>
      <c r="E51" s="946"/>
      <c r="F51" s="946"/>
      <c r="G51" s="946"/>
      <c r="H51" s="946"/>
      <c r="I51" s="946"/>
      <c r="J51" s="946"/>
      <c r="K51" s="946"/>
      <c r="L51" s="946"/>
      <c r="M51" s="946"/>
    </row>
  </sheetData>
  <customSheetViews>
    <customSheetView guid="{17A61E15-CB34-4E45-B54C-4890B27A542F}" showGridLines="0">
      <pane ySplit="5" topLeftCell="A6"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0">
    <mergeCell ref="C4:M4"/>
    <mergeCell ref="A4:B5"/>
    <mergeCell ref="A49:M49"/>
    <mergeCell ref="A50:M50"/>
    <mergeCell ref="A51:M51"/>
    <mergeCell ref="A44:M44"/>
    <mergeCell ref="A45:M45"/>
    <mergeCell ref="A43:M43"/>
    <mergeCell ref="A46:M46"/>
    <mergeCell ref="A48:M48"/>
  </mergeCells>
  <phoneticPr fontId="6" type="noConversion"/>
  <hyperlinks>
    <hyperlink ref="P1" location="'Spis tablic_Contents'!A1" display="&lt; POWRÓT"/>
    <hyperlink ref="P2" location="'Spis tablic_Contents'!A1" display="&lt; BACK"/>
  </hyperlinks>
  <pageMargins left="0.78740157480314965" right="0.78740157480314965" top="0.78740157480314965" bottom="0.78740157480314965" header="0.51181102362204722" footer="0.51181102362204722"/>
  <pageSetup paperSize="9" scale="68" orientation="portrait" r:id="rId2"/>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3"/>
  <sheetViews>
    <sheetView showGridLines="0" zoomScaleNormal="100" workbookViewId="0">
      <pane ySplit="5" topLeftCell="A6" activePane="bottomLeft" state="frozen"/>
      <selection activeCell="H35" sqref="H35"/>
      <selection pane="bottomLeft"/>
    </sheetView>
  </sheetViews>
  <sheetFormatPr defaultColWidth="9.109375" defaultRowHeight="11.4"/>
  <cols>
    <col min="1" max="1" width="40.44140625" style="1" customWidth="1"/>
    <col min="2" max="14" width="7.44140625" style="1" customWidth="1"/>
    <col min="15" max="16384" width="9.109375" style="1"/>
  </cols>
  <sheetData>
    <row r="1" spans="1:16" ht="14.25" customHeight="1">
      <c r="A1" s="479" t="s">
        <v>1558</v>
      </c>
      <c r="B1" s="432"/>
      <c r="C1" s="432"/>
      <c r="D1" s="432"/>
      <c r="E1" s="432"/>
      <c r="F1" s="432"/>
      <c r="G1" s="432"/>
      <c r="H1" s="432"/>
      <c r="I1" s="432"/>
      <c r="J1" s="432"/>
      <c r="K1" s="432"/>
      <c r="L1" s="432"/>
      <c r="M1" s="432"/>
      <c r="N1" s="432"/>
      <c r="O1" s="19" t="s">
        <v>503</v>
      </c>
      <c r="P1" s="10"/>
    </row>
    <row r="2" spans="1:16" ht="14.25" customHeight="1">
      <c r="A2" s="372" t="s">
        <v>1304</v>
      </c>
      <c r="B2" s="433"/>
      <c r="C2" s="433"/>
      <c r="D2" s="433"/>
      <c r="E2" s="433"/>
      <c r="F2" s="433"/>
      <c r="G2" s="433"/>
      <c r="H2" s="433"/>
      <c r="I2" s="433"/>
      <c r="J2" s="433"/>
      <c r="K2" s="433"/>
      <c r="L2" s="433"/>
      <c r="M2" s="433"/>
      <c r="N2" s="433"/>
      <c r="O2" s="228" t="s">
        <v>504</v>
      </c>
      <c r="P2" s="10"/>
    </row>
    <row r="3" spans="1:16" ht="5.0999999999999996" customHeight="1">
      <c r="A3" s="15"/>
      <c r="B3" s="22"/>
      <c r="C3" s="22"/>
      <c r="D3" s="22"/>
      <c r="E3" s="22"/>
      <c r="F3" s="22"/>
      <c r="G3" s="22"/>
      <c r="H3" s="22"/>
      <c r="I3" s="22"/>
      <c r="J3" s="22"/>
      <c r="K3" s="22"/>
      <c r="L3" s="22"/>
      <c r="M3" s="22"/>
      <c r="N3" s="15"/>
      <c r="O3" s="225"/>
      <c r="P3" s="10"/>
    </row>
    <row r="4" spans="1:16" ht="31.5" customHeight="1">
      <c r="A4" s="952" t="s">
        <v>936</v>
      </c>
      <c r="B4" s="109" t="s">
        <v>435</v>
      </c>
      <c r="C4" s="108" t="s">
        <v>436</v>
      </c>
      <c r="D4" s="108" t="s">
        <v>437</v>
      </c>
      <c r="E4" s="108" t="s">
        <v>438</v>
      </c>
      <c r="F4" s="108" t="s">
        <v>439</v>
      </c>
      <c r="G4" s="108" t="s">
        <v>440</v>
      </c>
      <c r="H4" s="108" t="s">
        <v>441</v>
      </c>
      <c r="I4" s="4" t="s">
        <v>442</v>
      </c>
      <c r="J4" s="109" t="s">
        <v>443</v>
      </c>
      <c r="K4" s="4" t="s">
        <v>444</v>
      </c>
      <c r="L4" s="109" t="s">
        <v>445</v>
      </c>
      <c r="M4" s="108" t="s">
        <v>446</v>
      </c>
      <c r="N4" s="507"/>
    </row>
    <row r="5" spans="1:16" ht="28.5" customHeight="1">
      <c r="A5" s="954"/>
      <c r="B5" s="926" t="s">
        <v>1652</v>
      </c>
      <c r="C5" s="926"/>
      <c r="D5" s="926"/>
      <c r="E5" s="926"/>
      <c r="F5" s="926"/>
      <c r="G5" s="926"/>
      <c r="H5" s="926"/>
      <c r="I5" s="926"/>
      <c r="J5" s="926"/>
      <c r="K5" s="926"/>
      <c r="L5" s="926"/>
      <c r="M5" s="926"/>
      <c r="N5" s="507"/>
    </row>
    <row r="6" spans="1:16" s="434" customFormat="1" ht="18" customHeight="1">
      <c r="A6" s="1050" t="s">
        <v>485</v>
      </c>
      <c r="B6" s="1050"/>
      <c r="C6" s="1050"/>
      <c r="D6" s="1050"/>
      <c r="E6" s="1050"/>
      <c r="F6" s="1050"/>
      <c r="G6" s="1050"/>
      <c r="H6" s="1050"/>
      <c r="I6" s="1050"/>
      <c r="J6" s="1050"/>
      <c r="K6" s="1050"/>
      <c r="L6" s="1050"/>
      <c r="M6" s="1050"/>
      <c r="N6" s="545"/>
    </row>
    <row r="7" spans="1:16" ht="14.25" customHeight="1">
      <c r="A7" s="91" t="s">
        <v>155</v>
      </c>
      <c r="B7" s="635">
        <v>31</v>
      </c>
      <c r="C7" s="636">
        <v>28</v>
      </c>
      <c r="D7" s="635">
        <v>31</v>
      </c>
      <c r="E7" s="636">
        <v>30</v>
      </c>
      <c r="F7" s="635">
        <v>31</v>
      </c>
      <c r="G7" s="636">
        <v>30</v>
      </c>
      <c r="H7" s="635">
        <v>31</v>
      </c>
      <c r="I7" s="635">
        <v>31</v>
      </c>
      <c r="J7" s="637">
        <v>30</v>
      </c>
      <c r="K7" s="636">
        <v>31</v>
      </c>
      <c r="L7" s="635">
        <v>30</v>
      </c>
      <c r="M7" s="636">
        <v>31</v>
      </c>
      <c r="N7" s="537"/>
    </row>
    <row r="8" spans="1:16" ht="14.25" customHeight="1">
      <c r="A8" s="160" t="s">
        <v>156</v>
      </c>
      <c r="B8" s="638"/>
      <c r="C8" s="638"/>
      <c r="D8" s="639"/>
      <c r="E8" s="639"/>
      <c r="F8" s="638"/>
      <c r="G8" s="638"/>
      <c r="H8" s="639"/>
      <c r="I8" s="638"/>
      <c r="J8" s="638"/>
      <c r="K8" s="638"/>
      <c r="L8" s="638"/>
      <c r="M8" s="639"/>
      <c r="N8" s="538"/>
    </row>
    <row r="9" spans="1:16" ht="14.25" customHeight="1">
      <c r="A9" s="216" t="s">
        <v>157</v>
      </c>
      <c r="B9" s="640"/>
      <c r="C9" s="641"/>
      <c r="D9" s="642"/>
      <c r="E9" s="642"/>
      <c r="F9" s="642"/>
      <c r="G9" s="640"/>
      <c r="H9" s="642"/>
      <c r="I9" s="642"/>
      <c r="J9" s="642"/>
      <c r="K9" s="642"/>
      <c r="L9" s="642"/>
      <c r="M9" s="642"/>
      <c r="N9" s="224"/>
    </row>
    <row r="10" spans="1:16" ht="14.25" customHeight="1">
      <c r="A10" s="167" t="s">
        <v>158</v>
      </c>
      <c r="B10" s="642"/>
      <c r="C10" s="642"/>
      <c r="D10" s="642"/>
      <c r="E10" s="642"/>
      <c r="F10" s="642"/>
      <c r="G10" s="642"/>
      <c r="H10" s="642"/>
      <c r="I10" s="642"/>
      <c r="J10" s="642"/>
      <c r="K10" s="642"/>
      <c r="L10" s="642"/>
      <c r="M10" s="642"/>
      <c r="N10" s="224"/>
    </row>
    <row r="11" spans="1:16" ht="14.25" customHeight="1">
      <c r="A11" s="125" t="s">
        <v>159</v>
      </c>
      <c r="B11" s="643">
        <v>0.5</v>
      </c>
      <c r="C11" s="643">
        <v>1.5</v>
      </c>
      <c r="D11" s="643">
        <v>3.5</v>
      </c>
      <c r="E11" s="643">
        <v>8.6</v>
      </c>
      <c r="F11" s="643">
        <v>10.5</v>
      </c>
      <c r="G11" s="643">
        <v>17.3</v>
      </c>
      <c r="H11" s="643">
        <v>14.5</v>
      </c>
      <c r="I11" s="643">
        <v>11.8</v>
      </c>
      <c r="J11" s="643">
        <v>6.4</v>
      </c>
      <c r="K11" s="643">
        <v>2.4</v>
      </c>
      <c r="L11" s="643">
        <v>0.8</v>
      </c>
      <c r="M11" s="643">
        <v>0.4</v>
      </c>
      <c r="N11" s="539"/>
    </row>
    <row r="12" spans="1:16" ht="14.25" customHeight="1">
      <c r="A12" s="204" t="s">
        <v>160</v>
      </c>
      <c r="B12" s="644"/>
      <c r="C12" s="644"/>
      <c r="D12" s="644"/>
      <c r="E12" s="644"/>
      <c r="F12" s="644"/>
      <c r="G12" s="644"/>
      <c r="H12" s="644"/>
      <c r="I12" s="644"/>
      <c r="J12" s="644"/>
      <c r="K12" s="644"/>
      <c r="L12" s="644"/>
      <c r="M12" s="644"/>
      <c r="N12" s="540"/>
    </row>
    <row r="13" spans="1:16" ht="14.25" customHeight="1">
      <c r="A13" s="125" t="s">
        <v>161</v>
      </c>
      <c r="B13" s="643">
        <v>1.2</v>
      </c>
      <c r="C13" s="643">
        <v>3.5</v>
      </c>
      <c r="D13" s="643">
        <v>8.4</v>
      </c>
      <c r="E13" s="643">
        <v>13.4</v>
      </c>
      <c r="F13" s="643">
        <v>17.5</v>
      </c>
      <c r="G13" s="643">
        <v>21.4</v>
      </c>
      <c r="H13" s="643">
        <v>19.600000000000001</v>
      </c>
      <c r="I13" s="643">
        <v>16.7</v>
      </c>
      <c r="J13" s="643">
        <v>10.9</v>
      </c>
      <c r="K13" s="643">
        <v>4.0999999999999996</v>
      </c>
      <c r="L13" s="643">
        <v>1.8</v>
      </c>
      <c r="M13" s="643">
        <v>0.8</v>
      </c>
      <c r="N13" s="539"/>
    </row>
    <row r="14" spans="1:16" ht="14.25" customHeight="1">
      <c r="A14" s="204" t="s">
        <v>162</v>
      </c>
      <c r="B14" s="644"/>
      <c r="C14" s="644"/>
      <c r="D14" s="644"/>
      <c r="E14" s="644"/>
      <c r="F14" s="644"/>
      <c r="G14" s="644"/>
      <c r="H14" s="644"/>
      <c r="I14" s="644"/>
      <c r="J14" s="644"/>
      <c r="K14" s="644"/>
      <c r="L14" s="644"/>
      <c r="M14" s="644"/>
      <c r="N14" s="540"/>
    </row>
    <row r="15" spans="1:16" ht="14.25" customHeight="1">
      <c r="A15" s="125" t="s">
        <v>163</v>
      </c>
      <c r="B15" s="643">
        <v>0.2</v>
      </c>
      <c r="C15" s="643">
        <v>0.3</v>
      </c>
      <c r="D15" s="643">
        <v>0.6</v>
      </c>
      <c r="E15" s="643">
        <v>3.1</v>
      </c>
      <c r="F15" s="643">
        <v>4.5</v>
      </c>
      <c r="G15" s="643">
        <v>7.2</v>
      </c>
      <c r="H15" s="643">
        <v>5.4</v>
      </c>
      <c r="I15" s="643">
        <v>5.2</v>
      </c>
      <c r="J15" s="643">
        <v>2.6</v>
      </c>
      <c r="K15" s="643">
        <v>1.3</v>
      </c>
      <c r="L15" s="643">
        <v>0.3</v>
      </c>
      <c r="M15" s="643">
        <v>0.1</v>
      </c>
      <c r="N15" s="539"/>
    </row>
    <row r="16" spans="1:16" ht="14.25" customHeight="1">
      <c r="A16" s="204" t="s">
        <v>164</v>
      </c>
      <c r="B16" s="644"/>
      <c r="C16" s="644"/>
      <c r="D16" s="644"/>
      <c r="E16" s="644"/>
      <c r="F16" s="644"/>
      <c r="G16" s="644"/>
      <c r="H16" s="644"/>
      <c r="I16" s="644"/>
      <c r="J16" s="644"/>
      <c r="K16" s="644"/>
      <c r="L16" s="644"/>
      <c r="M16" s="644"/>
      <c r="N16" s="540"/>
    </row>
    <row r="17" spans="1:14" ht="14.25" customHeight="1">
      <c r="A17" s="125" t="s">
        <v>165</v>
      </c>
      <c r="B17" s="643">
        <v>16.5</v>
      </c>
      <c r="C17" s="643">
        <v>42.3</v>
      </c>
      <c r="D17" s="643">
        <v>108.7</v>
      </c>
      <c r="E17" s="643">
        <v>257.10000000000002</v>
      </c>
      <c r="F17" s="643">
        <v>325.10000000000002</v>
      </c>
      <c r="G17" s="643">
        <v>519.9</v>
      </c>
      <c r="H17" s="643">
        <v>450.3</v>
      </c>
      <c r="I17" s="643">
        <v>365.7</v>
      </c>
      <c r="J17" s="643">
        <v>192.4</v>
      </c>
      <c r="K17" s="643">
        <v>75.5</v>
      </c>
      <c r="L17" s="643">
        <v>22.8</v>
      </c>
      <c r="M17" s="643">
        <v>12.3</v>
      </c>
      <c r="N17" s="539"/>
    </row>
    <row r="18" spans="1:14" ht="14.25" customHeight="1">
      <c r="A18" s="204" t="s">
        <v>166</v>
      </c>
      <c r="B18" s="435"/>
      <c r="C18" s="436"/>
      <c r="D18" s="435"/>
      <c r="E18" s="435"/>
      <c r="F18" s="435"/>
      <c r="G18" s="436"/>
      <c r="H18" s="436"/>
      <c r="I18" s="219"/>
      <c r="J18" s="436"/>
      <c r="K18" s="219"/>
      <c r="L18" s="435"/>
      <c r="M18" s="435"/>
      <c r="N18" s="219"/>
    </row>
    <row r="19" spans="1:14" s="434" customFormat="1" ht="18" customHeight="1">
      <c r="A19" s="1049" t="s">
        <v>486</v>
      </c>
      <c r="B19" s="1049"/>
      <c r="C19" s="1049"/>
      <c r="D19" s="1049"/>
      <c r="E19" s="1049"/>
      <c r="F19" s="1049"/>
      <c r="G19" s="1049"/>
      <c r="H19" s="1049"/>
      <c r="I19" s="1049"/>
      <c r="J19" s="1049"/>
      <c r="K19" s="1049"/>
      <c r="L19" s="1049"/>
      <c r="M19" s="1049"/>
      <c r="N19" s="516"/>
    </row>
    <row r="20" spans="1:14" ht="14.25" customHeight="1">
      <c r="A20" s="91" t="s">
        <v>155</v>
      </c>
      <c r="B20" s="635">
        <v>31</v>
      </c>
      <c r="C20" s="636">
        <v>28</v>
      </c>
      <c r="D20" s="635">
        <v>31</v>
      </c>
      <c r="E20" s="636">
        <v>30</v>
      </c>
      <c r="F20" s="635">
        <v>31</v>
      </c>
      <c r="G20" s="636">
        <v>30</v>
      </c>
      <c r="H20" s="635">
        <v>31</v>
      </c>
      <c r="I20" s="635">
        <v>31</v>
      </c>
      <c r="J20" s="637">
        <v>30</v>
      </c>
      <c r="K20" s="636">
        <v>31</v>
      </c>
      <c r="L20" s="635">
        <v>30</v>
      </c>
      <c r="M20" s="636">
        <v>31</v>
      </c>
      <c r="N20" s="537"/>
    </row>
    <row r="21" spans="1:14" ht="14.25" customHeight="1">
      <c r="A21" s="167" t="s">
        <v>156</v>
      </c>
      <c r="B21" s="638"/>
      <c r="C21" s="638"/>
      <c r="D21" s="645"/>
      <c r="E21" s="638"/>
      <c r="F21" s="645"/>
      <c r="G21" s="638"/>
      <c r="H21" s="639"/>
      <c r="I21" s="638"/>
      <c r="J21" s="639"/>
      <c r="K21" s="639"/>
      <c r="L21" s="639"/>
      <c r="M21" s="639"/>
      <c r="N21" s="538"/>
    </row>
    <row r="22" spans="1:14" ht="14.25" customHeight="1">
      <c r="A22" s="216" t="s">
        <v>157</v>
      </c>
      <c r="B22" s="642"/>
      <c r="C22" s="642"/>
      <c r="D22" s="642"/>
      <c r="E22" s="642"/>
      <c r="F22" s="642"/>
      <c r="G22" s="642"/>
      <c r="H22" s="642"/>
      <c r="I22" s="642"/>
      <c r="J22" s="642"/>
      <c r="K22" s="642"/>
      <c r="L22" s="642"/>
      <c r="M22" s="642"/>
      <c r="N22" s="224"/>
    </row>
    <row r="23" spans="1:14" ht="14.25" customHeight="1">
      <c r="A23" s="167" t="s">
        <v>158</v>
      </c>
      <c r="B23" s="642"/>
      <c r="C23" s="642"/>
      <c r="D23" s="642"/>
      <c r="E23" s="642"/>
      <c r="F23" s="642"/>
      <c r="G23" s="642"/>
      <c r="H23" s="642"/>
      <c r="I23" s="642"/>
      <c r="J23" s="642"/>
      <c r="K23" s="642"/>
      <c r="L23" s="642"/>
      <c r="M23" s="642"/>
      <c r="N23" s="224"/>
    </row>
    <row r="24" spans="1:14" ht="14.25" customHeight="1">
      <c r="A24" s="125" t="s">
        <v>159</v>
      </c>
      <c r="B24" s="643">
        <v>0.6</v>
      </c>
      <c r="C24" s="643">
        <v>1.7</v>
      </c>
      <c r="D24" s="643">
        <v>3.6</v>
      </c>
      <c r="E24" s="643">
        <v>8.5</v>
      </c>
      <c r="F24" s="643">
        <v>9.6999999999999993</v>
      </c>
      <c r="G24" s="643">
        <v>18.399999999999999</v>
      </c>
      <c r="H24" s="643">
        <v>12.9</v>
      </c>
      <c r="I24" s="643">
        <v>12.2</v>
      </c>
      <c r="J24" s="643">
        <v>6.9</v>
      </c>
      <c r="K24" s="643">
        <v>3.2</v>
      </c>
      <c r="L24" s="646">
        <v>1</v>
      </c>
      <c r="M24" s="643">
        <v>0.5</v>
      </c>
      <c r="N24" s="539"/>
    </row>
    <row r="25" spans="1:14" ht="14.25" customHeight="1">
      <c r="A25" s="204" t="s">
        <v>160</v>
      </c>
      <c r="B25" s="644"/>
      <c r="C25" s="644"/>
      <c r="D25" s="644"/>
      <c r="E25" s="644"/>
      <c r="F25" s="644"/>
      <c r="G25" s="644"/>
      <c r="H25" s="644"/>
      <c r="I25" s="644"/>
      <c r="J25" s="644"/>
      <c r="K25" s="644"/>
      <c r="L25" s="644"/>
      <c r="M25" s="644"/>
      <c r="N25" s="540"/>
    </row>
    <row r="26" spans="1:14" ht="14.25" customHeight="1">
      <c r="A26" s="125" t="s">
        <v>161</v>
      </c>
      <c r="B26" s="646">
        <v>1</v>
      </c>
      <c r="C26" s="643">
        <v>3.9</v>
      </c>
      <c r="D26" s="643">
        <v>7.3</v>
      </c>
      <c r="E26" s="643">
        <v>13.1</v>
      </c>
      <c r="F26" s="643">
        <v>17.899999999999999</v>
      </c>
      <c r="G26" s="643">
        <v>21.7</v>
      </c>
      <c r="H26" s="643">
        <v>18.399999999999999</v>
      </c>
      <c r="I26" s="643">
        <v>16.5</v>
      </c>
      <c r="J26" s="643">
        <v>12.3</v>
      </c>
      <c r="K26" s="643">
        <v>5</v>
      </c>
      <c r="L26" s="643">
        <v>2.1</v>
      </c>
      <c r="M26" s="646">
        <v>1</v>
      </c>
      <c r="N26" s="539"/>
    </row>
    <row r="27" spans="1:14" ht="14.25" customHeight="1">
      <c r="A27" s="204" t="s">
        <v>162</v>
      </c>
      <c r="B27" s="644"/>
      <c r="C27" s="644"/>
      <c r="D27" s="644"/>
      <c r="E27" s="644"/>
      <c r="F27" s="644"/>
      <c r="G27" s="644"/>
      <c r="H27" s="644"/>
      <c r="I27" s="644"/>
      <c r="J27" s="644"/>
      <c r="K27" s="644"/>
      <c r="L27" s="644"/>
      <c r="M27" s="644"/>
      <c r="N27" s="540"/>
    </row>
    <row r="28" spans="1:14" ht="14.25" customHeight="1">
      <c r="A28" s="125" t="s">
        <v>163</v>
      </c>
      <c r="B28" s="643">
        <v>0.2</v>
      </c>
      <c r="C28" s="643">
        <v>0.6</v>
      </c>
      <c r="D28" s="643">
        <v>1.3</v>
      </c>
      <c r="E28" s="643">
        <v>2.9</v>
      </c>
      <c r="F28" s="643">
        <v>2.8</v>
      </c>
      <c r="G28" s="643">
        <v>13.4</v>
      </c>
      <c r="H28" s="643">
        <v>7.2</v>
      </c>
      <c r="I28" s="643">
        <v>6.1</v>
      </c>
      <c r="J28" s="643">
        <v>1.2</v>
      </c>
      <c r="K28" s="643">
        <v>1.3</v>
      </c>
      <c r="L28" s="643">
        <v>0.2</v>
      </c>
      <c r="M28" s="643">
        <v>0.1</v>
      </c>
      <c r="N28" s="539"/>
    </row>
    <row r="29" spans="1:14" ht="14.25" customHeight="1">
      <c r="A29" s="204" t="s">
        <v>164</v>
      </c>
      <c r="B29" s="644"/>
      <c r="C29" s="644"/>
      <c r="D29" s="644"/>
      <c r="E29" s="644"/>
      <c r="F29" s="644"/>
      <c r="G29" s="644"/>
      <c r="H29" s="644"/>
      <c r="I29" s="644"/>
      <c r="J29" s="644"/>
      <c r="K29" s="644"/>
      <c r="L29" s="644"/>
      <c r="M29" s="644"/>
      <c r="N29" s="540"/>
    </row>
    <row r="30" spans="1:14" ht="14.25" customHeight="1">
      <c r="A30" s="125" t="s">
        <v>165</v>
      </c>
      <c r="B30" s="643">
        <v>17.8</v>
      </c>
      <c r="C30" s="643">
        <v>48.3</v>
      </c>
      <c r="D30" s="643">
        <v>110.6</v>
      </c>
      <c r="E30" s="643">
        <v>255.7</v>
      </c>
      <c r="F30" s="643">
        <v>300.2</v>
      </c>
      <c r="G30" s="643">
        <v>551</v>
      </c>
      <c r="H30" s="643">
        <v>400.2</v>
      </c>
      <c r="I30" s="643">
        <v>377.2</v>
      </c>
      <c r="J30" s="643">
        <v>208.4</v>
      </c>
      <c r="K30" s="643">
        <v>100</v>
      </c>
      <c r="L30" s="643">
        <v>29.2</v>
      </c>
      <c r="M30" s="643">
        <v>14.6</v>
      </c>
      <c r="N30" s="539"/>
    </row>
    <row r="31" spans="1:14" ht="14.25" customHeight="1">
      <c r="A31" s="204" t="s">
        <v>166</v>
      </c>
      <c r="B31" s="541"/>
      <c r="C31" s="541"/>
      <c r="D31" s="542"/>
      <c r="E31" s="541"/>
      <c r="F31" s="542"/>
      <c r="G31" s="543"/>
      <c r="H31" s="543"/>
      <c r="I31" s="541"/>
      <c r="J31" s="543"/>
      <c r="K31" s="543"/>
      <c r="L31" s="543"/>
      <c r="M31" s="543"/>
      <c r="N31" s="542"/>
    </row>
    <row r="32" spans="1:14" s="434" customFormat="1" ht="18" customHeight="1">
      <c r="A32" s="1049" t="s">
        <v>487</v>
      </c>
      <c r="B32" s="1049"/>
      <c r="C32" s="1049"/>
      <c r="D32" s="1049"/>
      <c r="E32" s="1049"/>
      <c r="F32" s="1049"/>
      <c r="G32" s="1049"/>
      <c r="H32" s="1049"/>
      <c r="I32" s="1049"/>
      <c r="J32" s="1049"/>
      <c r="K32" s="1049"/>
      <c r="L32" s="1049"/>
      <c r="M32" s="1049"/>
      <c r="N32" s="516"/>
    </row>
    <row r="33" spans="1:15" ht="14.25" customHeight="1">
      <c r="A33" s="140" t="s">
        <v>155</v>
      </c>
      <c r="B33" s="635">
        <v>31</v>
      </c>
      <c r="C33" s="636">
        <v>28</v>
      </c>
      <c r="D33" s="635">
        <v>31</v>
      </c>
      <c r="E33" s="636">
        <v>30</v>
      </c>
      <c r="F33" s="635">
        <v>31</v>
      </c>
      <c r="G33" s="636">
        <v>30</v>
      </c>
      <c r="H33" s="635">
        <v>31</v>
      </c>
      <c r="I33" s="635">
        <v>31</v>
      </c>
      <c r="J33" s="637">
        <v>30</v>
      </c>
      <c r="K33" s="636">
        <v>31</v>
      </c>
      <c r="L33" s="635">
        <v>30</v>
      </c>
      <c r="M33" s="636">
        <v>31</v>
      </c>
      <c r="N33" s="537"/>
    </row>
    <row r="34" spans="1:15" ht="14.25" customHeight="1">
      <c r="A34" s="167" t="s">
        <v>156</v>
      </c>
      <c r="B34" s="639"/>
      <c r="C34" s="639"/>
      <c r="D34" s="639"/>
      <c r="E34" s="639"/>
      <c r="F34" s="639"/>
      <c r="G34" s="638"/>
      <c r="H34" s="639"/>
      <c r="I34" s="639"/>
      <c r="J34" s="639"/>
      <c r="K34" s="639"/>
      <c r="L34" s="639"/>
      <c r="M34" s="639"/>
      <c r="N34" s="538"/>
    </row>
    <row r="35" spans="1:15" ht="14.25" customHeight="1">
      <c r="A35" s="216" t="s">
        <v>157</v>
      </c>
      <c r="B35" s="642"/>
      <c r="C35" s="642"/>
      <c r="D35" s="642"/>
      <c r="E35" s="642"/>
      <c r="F35" s="642"/>
      <c r="G35" s="640"/>
      <c r="H35" s="642"/>
      <c r="I35" s="642"/>
      <c r="J35" s="642"/>
      <c r="K35" s="642"/>
      <c r="L35" s="642"/>
      <c r="M35" s="642"/>
      <c r="N35" s="224"/>
    </row>
    <row r="36" spans="1:15" ht="14.25" customHeight="1">
      <c r="A36" s="167" t="s">
        <v>158</v>
      </c>
      <c r="B36" s="642"/>
      <c r="C36" s="642"/>
      <c r="D36" s="642"/>
      <c r="E36" s="642"/>
      <c r="F36" s="642"/>
      <c r="G36" s="642"/>
      <c r="H36" s="642"/>
      <c r="I36" s="642"/>
      <c r="J36" s="642"/>
      <c r="K36" s="642"/>
      <c r="L36" s="642"/>
      <c r="M36" s="642"/>
      <c r="N36" s="224"/>
    </row>
    <row r="37" spans="1:15" ht="14.25" customHeight="1">
      <c r="A37" s="125" t="s">
        <v>159</v>
      </c>
      <c r="B37" s="643">
        <v>1.2</v>
      </c>
      <c r="C37" s="646">
        <v>3</v>
      </c>
      <c r="D37" s="643">
        <v>5.6</v>
      </c>
      <c r="E37" s="643">
        <v>8.1</v>
      </c>
      <c r="F37" s="643">
        <v>8.3000000000000007</v>
      </c>
      <c r="G37" s="643">
        <v>15.5</v>
      </c>
      <c r="H37" s="643">
        <v>12.7</v>
      </c>
      <c r="I37" s="643">
        <v>10.9</v>
      </c>
      <c r="J37" s="643">
        <v>7.3</v>
      </c>
      <c r="K37" s="643">
        <v>4.3</v>
      </c>
      <c r="L37" s="643">
        <v>1.6</v>
      </c>
      <c r="M37" s="643">
        <v>0.9</v>
      </c>
      <c r="N37" s="539"/>
      <c r="O37" s="35"/>
    </row>
    <row r="38" spans="1:15" ht="14.25" customHeight="1">
      <c r="A38" s="204" t="s">
        <v>160</v>
      </c>
      <c r="B38" s="647"/>
      <c r="C38" s="647"/>
      <c r="D38" s="647"/>
      <c r="E38" s="647"/>
      <c r="F38" s="647"/>
      <c r="G38" s="647"/>
      <c r="H38" s="647"/>
      <c r="I38" s="647"/>
      <c r="J38" s="647"/>
      <c r="K38" s="647"/>
      <c r="L38" s="647"/>
      <c r="M38" s="647"/>
      <c r="N38" s="539"/>
      <c r="O38" s="35"/>
    </row>
    <row r="39" spans="1:15" ht="14.25" customHeight="1">
      <c r="A39" s="125" t="s">
        <v>161</v>
      </c>
      <c r="B39" s="643">
        <v>2.4</v>
      </c>
      <c r="C39" s="643">
        <v>6.5</v>
      </c>
      <c r="D39" s="643">
        <v>10.4</v>
      </c>
      <c r="E39" s="643">
        <v>16.100000000000001</v>
      </c>
      <c r="F39" s="648">
        <v>18</v>
      </c>
      <c r="G39" s="643">
        <v>22.7</v>
      </c>
      <c r="H39" s="643">
        <v>21.5</v>
      </c>
      <c r="I39" s="643">
        <v>17.600000000000001</v>
      </c>
      <c r="J39" s="643">
        <v>12.6</v>
      </c>
      <c r="K39" s="643">
        <v>8.4</v>
      </c>
      <c r="L39" s="643">
        <v>2.9</v>
      </c>
      <c r="M39" s="643">
        <v>1.6</v>
      </c>
      <c r="N39" s="539"/>
      <c r="O39" s="35"/>
    </row>
    <row r="40" spans="1:15" ht="14.25" customHeight="1">
      <c r="A40" s="204" t="s">
        <v>162</v>
      </c>
      <c r="B40" s="647"/>
      <c r="C40" s="647"/>
      <c r="D40" s="647"/>
      <c r="E40" s="647"/>
      <c r="F40" s="647"/>
      <c r="G40" s="647"/>
      <c r="H40" s="647"/>
      <c r="I40" s="647"/>
      <c r="J40" s="647"/>
      <c r="K40" s="647"/>
      <c r="L40" s="647"/>
      <c r="M40" s="647"/>
      <c r="N40" s="539"/>
      <c r="O40" s="35"/>
    </row>
    <row r="41" spans="1:15" ht="14.25" customHeight="1">
      <c r="A41" s="125" t="s">
        <v>163</v>
      </c>
      <c r="B41" s="643">
        <v>0.4</v>
      </c>
      <c r="C41" s="643">
        <v>0.7</v>
      </c>
      <c r="D41" s="643">
        <v>0.8</v>
      </c>
      <c r="E41" s="643">
        <v>1.4</v>
      </c>
      <c r="F41" s="643">
        <v>2.1</v>
      </c>
      <c r="G41" s="643">
        <v>4.0999999999999996</v>
      </c>
      <c r="H41" s="643">
        <v>3.4</v>
      </c>
      <c r="I41" s="643">
        <v>2.7</v>
      </c>
      <c r="J41" s="648">
        <v>3</v>
      </c>
      <c r="K41" s="643">
        <v>0.9</v>
      </c>
      <c r="L41" s="643">
        <v>0.5</v>
      </c>
      <c r="M41" s="643">
        <v>0.3</v>
      </c>
      <c r="N41" s="539"/>
      <c r="O41" s="35"/>
    </row>
    <row r="42" spans="1:15" ht="14.25" customHeight="1">
      <c r="A42" s="204" t="s">
        <v>164</v>
      </c>
      <c r="B42" s="647"/>
      <c r="C42" s="647"/>
      <c r="D42" s="647"/>
      <c r="E42" s="647"/>
      <c r="F42" s="647"/>
      <c r="G42" s="647"/>
      <c r="H42" s="647"/>
      <c r="I42" s="647"/>
      <c r="J42" s="647"/>
      <c r="K42" s="647"/>
      <c r="L42" s="647"/>
      <c r="M42" s="647"/>
      <c r="N42" s="539"/>
      <c r="O42" s="35"/>
    </row>
    <row r="43" spans="1:15" ht="14.25" customHeight="1">
      <c r="A43" s="125" t="s">
        <v>165</v>
      </c>
      <c r="B43" s="643">
        <v>38.299999999999997</v>
      </c>
      <c r="C43" s="643">
        <v>84.2</v>
      </c>
      <c r="D43" s="643">
        <v>172.5</v>
      </c>
      <c r="E43" s="643">
        <v>242.2</v>
      </c>
      <c r="F43" s="643">
        <v>256.39999999999998</v>
      </c>
      <c r="G43" s="643">
        <v>465.6</v>
      </c>
      <c r="H43" s="643">
        <v>392.4</v>
      </c>
      <c r="I43" s="643">
        <v>338.6</v>
      </c>
      <c r="J43" s="643">
        <v>219.2</v>
      </c>
      <c r="K43" s="643">
        <v>134.6</v>
      </c>
      <c r="L43" s="643">
        <v>46.5</v>
      </c>
      <c r="M43" s="643">
        <v>27.1</v>
      </c>
      <c r="N43" s="539"/>
      <c r="O43" s="35"/>
    </row>
    <row r="44" spans="1:15" ht="14.25" customHeight="1">
      <c r="A44" s="161" t="s">
        <v>166</v>
      </c>
      <c r="B44" s="541"/>
      <c r="C44" s="543"/>
      <c r="D44" s="541"/>
      <c r="E44" s="541"/>
      <c r="F44" s="541"/>
      <c r="G44" s="541"/>
      <c r="H44" s="541"/>
      <c r="I44" s="542"/>
      <c r="J44" s="543"/>
      <c r="K44" s="543"/>
      <c r="L44" s="543"/>
      <c r="M44" s="543"/>
      <c r="N44" s="542"/>
      <c r="O44" s="35"/>
    </row>
    <row r="45" spans="1:15" s="434" customFormat="1" ht="18" customHeight="1">
      <c r="A45" s="1049" t="s">
        <v>488</v>
      </c>
      <c r="B45" s="1049"/>
      <c r="C45" s="1049"/>
      <c r="D45" s="1049"/>
      <c r="E45" s="1049"/>
      <c r="F45" s="1049"/>
      <c r="G45" s="1049"/>
      <c r="H45" s="1049"/>
      <c r="I45" s="1049"/>
      <c r="J45" s="1049"/>
      <c r="K45" s="1049"/>
      <c r="L45" s="1049"/>
      <c r="M45" s="1049"/>
      <c r="N45" s="516"/>
      <c r="O45" s="105"/>
    </row>
    <row r="46" spans="1:15" ht="14.25" customHeight="1">
      <c r="A46" s="91" t="s">
        <v>155</v>
      </c>
      <c r="B46" s="638">
        <v>31</v>
      </c>
      <c r="C46" s="639">
        <v>28</v>
      </c>
      <c r="D46" s="638">
        <v>31</v>
      </c>
      <c r="E46" s="638">
        <v>30</v>
      </c>
      <c r="F46" s="638">
        <v>31</v>
      </c>
      <c r="G46" s="639">
        <v>30</v>
      </c>
      <c r="H46" s="638">
        <v>31</v>
      </c>
      <c r="I46" s="638">
        <v>31</v>
      </c>
      <c r="J46" s="638">
        <v>30</v>
      </c>
      <c r="K46" s="638">
        <v>31</v>
      </c>
      <c r="L46" s="639">
        <v>30</v>
      </c>
      <c r="M46" s="639">
        <v>31</v>
      </c>
      <c r="N46" s="538"/>
      <c r="O46" s="35"/>
    </row>
    <row r="47" spans="1:15" ht="14.25" customHeight="1">
      <c r="A47" s="167" t="s">
        <v>156</v>
      </c>
      <c r="B47" s="639"/>
      <c r="C47" s="639"/>
      <c r="D47" s="639"/>
      <c r="E47" s="638"/>
      <c r="F47" s="639"/>
      <c r="G47" s="639"/>
      <c r="H47" s="639"/>
      <c r="I47" s="639"/>
      <c r="J47" s="639"/>
      <c r="K47" s="639"/>
      <c r="L47" s="639"/>
      <c r="M47" s="639"/>
      <c r="N47" s="538"/>
      <c r="O47" s="35"/>
    </row>
    <row r="48" spans="1:15" ht="14.25" customHeight="1">
      <c r="A48" s="216" t="s">
        <v>157</v>
      </c>
      <c r="B48" s="642"/>
      <c r="C48" s="642"/>
      <c r="D48" s="642"/>
      <c r="E48" s="640"/>
      <c r="F48" s="642"/>
      <c r="G48" s="642"/>
      <c r="H48" s="642"/>
      <c r="I48" s="642"/>
      <c r="J48" s="642"/>
      <c r="K48" s="642"/>
      <c r="L48" s="642"/>
      <c r="M48" s="642"/>
      <c r="N48" s="224"/>
      <c r="O48" s="35"/>
    </row>
    <row r="49" spans="1:15" ht="14.25" customHeight="1">
      <c r="A49" s="167" t="s">
        <v>158</v>
      </c>
      <c r="B49" s="642"/>
      <c r="C49" s="642"/>
      <c r="D49" s="642"/>
      <c r="E49" s="640"/>
      <c r="F49" s="642"/>
      <c r="G49" s="642"/>
      <c r="H49" s="642"/>
      <c r="I49" s="642"/>
      <c r="J49" s="642"/>
      <c r="K49" s="642"/>
      <c r="L49" s="642"/>
      <c r="M49" s="642"/>
      <c r="N49" s="224"/>
      <c r="O49" s="35"/>
    </row>
    <row r="50" spans="1:15" ht="14.25" customHeight="1">
      <c r="A50" s="125" t="s">
        <v>159</v>
      </c>
      <c r="B50" s="647">
        <v>0.6</v>
      </c>
      <c r="C50" s="647">
        <v>1.8</v>
      </c>
      <c r="D50" s="647">
        <v>3.7</v>
      </c>
      <c r="E50" s="649">
        <v>8.1999999999999993</v>
      </c>
      <c r="F50" s="647">
        <v>9.6</v>
      </c>
      <c r="G50" s="647">
        <v>17.600000000000001</v>
      </c>
      <c r="H50" s="647">
        <v>12.7</v>
      </c>
      <c r="I50" s="647">
        <v>11.6</v>
      </c>
      <c r="J50" s="647">
        <v>6.6</v>
      </c>
      <c r="K50" s="647">
        <v>3.2</v>
      </c>
      <c r="L50" s="647">
        <v>0.9</v>
      </c>
      <c r="M50" s="647">
        <v>0.5</v>
      </c>
      <c r="N50" s="539"/>
      <c r="O50" s="35"/>
    </row>
    <row r="51" spans="1:15" ht="14.25" customHeight="1">
      <c r="A51" s="204" t="s">
        <v>160</v>
      </c>
      <c r="B51" s="647"/>
      <c r="C51" s="647"/>
      <c r="D51" s="647"/>
      <c r="E51" s="649"/>
      <c r="F51" s="647"/>
      <c r="G51" s="647"/>
      <c r="H51" s="647"/>
      <c r="I51" s="647"/>
      <c r="J51" s="647"/>
      <c r="K51" s="647"/>
      <c r="L51" s="647"/>
      <c r="M51" s="647"/>
      <c r="N51" s="539"/>
      <c r="O51" s="35"/>
    </row>
    <row r="52" spans="1:15" ht="14.25" customHeight="1">
      <c r="A52" s="125" t="s">
        <v>161</v>
      </c>
      <c r="B52" s="647">
        <v>1.1000000000000001</v>
      </c>
      <c r="C52" s="647">
        <v>3.9</v>
      </c>
      <c r="D52" s="647">
        <v>7.2</v>
      </c>
      <c r="E52" s="649">
        <v>12.8</v>
      </c>
      <c r="F52" s="647">
        <v>17.2</v>
      </c>
      <c r="G52" s="647">
        <v>21</v>
      </c>
      <c r="H52" s="647">
        <v>17.7</v>
      </c>
      <c r="I52" s="647">
        <v>14.9</v>
      </c>
      <c r="J52" s="647">
        <v>11.7</v>
      </c>
      <c r="K52" s="647">
        <v>5</v>
      </c>
      <c r="L52" s="647">
        <v>2.1</v>
      </c>
      <c r="M52" s="647">
        <v>1</v>
      </c>
      <c r="N52" s="539"/>
      <c r="O52" s="35"/>
    </row>
    <row r="53" spans="1:15" ht="14.25" customHeight="1">
      <c r="A53" s="204" t="s">
        <v>162</v>
      </c>
      <c r="B53" s="647"/>
      <c r="C53" s="647"/>
      <c r="D53" s="647"/>
      <c r="E53" s="649"/>
      <c r="F53" s="647"/>
      <c r="G53" s="647"/>
      <c r="H53" s="647"/>
      <c r="I53" s="647"/>
      <c r="J53" s="647"/>
      <c r="K53" s="647"/>
      <c r="L53" s="647"/>
      <c r="M53" s="647"/>
      <c r="N53" s="539"/>
      <c r="O53" s="35"/>
    </row>
    <row r="54" spans="1:15" ht="14.25" customHeight="1">
      <c r="A54" s="125" t="s">
        <v>163</v>
      </c>
      <c r="B54" s="647">
        <v>0.1</v>
      </c>
      <c r="C54" s="647">
        <v>0.5</v>
      </c>
      <c r="D54" s="647">
        <v>1.7</v>
      </c>
      <c r="E54" s="649">
        <v>2.1</v>
      </c>
      <c r="F54" s="647">
        <v>2.9</v>
      </c>
      <c r="G54" s="647">
        <v>12</v>
      </c>
      <c r="H54" s="647">
        <v>7.5</v>
      </c>
      <c r="I54" s="647">
        <v>5.7</v>
      </c>
      <c r="J54" s="647">
        <v>2.5</v>
      </c>
      <c r="K54" s="647">
        <v>1.1000000000000001</v>
      </c>
      <c r="L54" s="647">
        <v>0.2</v>
      </c>
      <c r="M54" s="647">
        <v>0.2</v>
      </c>
      <c r="N54" s="539"/>
      <c r="O54" s="35"/>
    </row>
    <row r="55" spans="1:15" ht="14.25" customHeight="1">
      <c r="A55" s="204" t="s">
        <v>164</v>
      </c>
      <c r="B55" s="647"/>
      <c r="C55" s="647"/>
      <c r="D55" s="647"/>
      <c r="E55" s="649"/>
      <c r="F55" s="647"/>
      <c r="G55" s="647"/>
      <c r="H55" s="647"/>
      <c r="I55" s="647"/>
      <c r="J55" s="647"/>
      <c r="K55" s="647"/>
      <c r="L55" s="647"/>
      <c r="M55" s="647"/>
      <c r="N55" s="539"/>
      <c r="O55" s="35"/>
    </row>
    <row r="56" spans="1:15" ht="14.25" customHeight="1">
      <c r="A56" s="125" t="s">
        <v>165</v>
      </c>
      <c r="B56" s="647">
        <v>18.3</v>
      </c>
      <c r="C56" s="647">
        <v>50.2</v>
      </c>
      <c r="D56" s="647">
        <v>114.2</v>
      </c>
      <c r="E56" s="649">
        <v>246.4</v>
      </c>
      <c r="F56" s="647">
        <v>296.3</v>
      </c>
      <c r="G56" s="647">
        <v>526.70000000000005</v>
      </c>
      <c r="H56" s="647">
        <v>395</v>
      </c>
      <c r="I56" s="647">
        <v>359</v>
      </c>
      <c r="J56" s="647">
        <v>199.5</v>
      </c>
      <c r="K56" s="647">
        <v>98.2</v>
      </c>
      <c r="L56" s="647">
        <v>27</v>
      </c>
      <c r="M56" s="647">
        <v>15.4</v>
      </c>
      <c r="N56" s="539"/>
      <c r="O56" s="35"/>
    </row>
    <row r="57" spans="1:15" ht="14.25" customHeight="1">
      <c r="A57" s="204" t="s">
        <v>166</v>
      </c>
      <c r="B57" s="437"/>
      <c r="C57" s="439"/>
      <c r="D57" s="439"/>
      <c r="E57" s="437"/>
      <c r="F57" s="439"/>
      <c r="G57" s="439"/>
      <c r="H57" s="437"/>
      <c r="I57" s="437"/>
      <c r="J57" s="439"/>
      <c r="K57" s="439"/>
      <c r="L57" s="439"/>
      <c r="M57" s="439"/>
      <c r="N57" s="438"/>
      <c r="O57" s="35"/>
    </row>
    <row r="58" spans="1:15" ht="5.0999999999999996" customHeight="1"/>
    <row r="59" spans="1:15" ht="24.75" customHeight="1">
      <c r="A59" s="918" t="s">
        <v>1650</v>
      </c>
      <c r="B59" s="918"/>
      <c r="C59" s="918"/>
      <c r="D59" s="918"/>
      <c r="E59" s="918"/>
      <c r="F59" s="918"/>
      <c r="G59" s="918"/>
      <c r="H59" s="918"/>
      <c r="I59" s="918"/>
      <c r="J59" s="918"/>
      <c r="K59" s="918"/>
      <c r="L59" s="918"/>
      <c r="M59" s="918"/>
      <c r="N59" s="521"/>
    </row>
    <row r="60" spans="1:15" ht="25.5" customHeight="1">
      <c r="A60" s="918" t="s">
        <v>1207</v>
      </c>
      <c r="B60" s="918"/>
      <c r="C60" s="918"/>
      <c r="D60" s="918"/>
      <c r="E60" s="918"/>
      <c r="F60" s="918"/>
      <c r="G60" s="918"/>
      <c r="H60" s="918"/>
      <c r="I60" s="918"/>
      <c r="J60" s="918"/>
      <c r="K60" s="918"/>
      <c r="L60" s="918"/>
      <c r="M60" s="918"/>
      <c r="N60" s="522"/>
    </row>
    <row r="61" spans="1:15" s="83" customFormat="1" ht="24" customHeight="1">
      <c r="A61" s="919" t="s">
        <v>1651</v>
      </c>
      <c r="B61" s="919"/>
      <c r="C61" s="919"/>
      <c r="D61" s="919"/>
      <c r="E61" s="919"/>
      <c r="F61" s="919"/>
      <c r="G61" s="919"/>
      <c r="H61" s="919"/>
      <c r="I61" s="919"/>
      <c r="J61" s="919"/>
      <c r="K61" s="919"/>
      <c r="L61" s="919"/>
      <c r="M61" s="919"/>
      <c r="N61" s="522"/>
    </row>
    <row r="62" spans="1:15" s="83" customFormat="1" ht="24" customHeight="1">
      <c r="A62" s="919" t="s">
        <v>1517</v>
      </c>
      <c r="B62" s="919"/>
      <c r="C62" s="919"/>
      <c r="D62" s="919"/>
      <c r="E62" s="919"/>
      <c r="F62" s="919"/>
      <c r="G62" s="919"/>
      <c r="H62" s="919"/>
      <c r="I62" s="919"/>
      <c r="J62" s="919"/>
      <c r="K62" s="919"/>
      <c r="L62" s="919"/>
      <c r="M62" s="919"/>
      <c r="N62" s="522"/>
    </row>
    <row r="63" spans="1:15">
      <c r="A63" s="544"/>
      <c r="B63" s="544"/>
      <c r="C63" s="544"/>
      <c r="D63" s="544"/>
      <c r="E63" s="544"/>
      <c r="F63" s="544"/>
      <c r="G63" s="544"/>
      <c r="H63" s="544"/>
      <c r="I63" s="544"/>
      <c r="J63" s="544"/>
      <c r="K63" s="544"/>
      <c r="L63" s="544"/>
      <c r="M63" s="544"/>
      <c r="N63" s="544"/>
    </row>
  </sheetData>
  <customSheetViews>
    <customSheetView guid="{17A61E15-CB34-4E45-B54C-4890B27A542F}" showGridLines="0">
      <pane ySplit="5" topLeftCell="A6"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0">
    <mergeCell ref="A4:A5"/>
    <mergeCell ref="B5:M5"/>
    <mergeCell ref="A19:M19"/>
    <mergeCell ref="A32:M32"/>
    <mergeCell ref="A6:M6"/>
    <mergeCell ref="A45:M45"/>
    <mergeCell ref="A59:M59"/>
    <mergeCell ref="A60:M60"/>
    <mergeCell ref="A61:M61"/>
    <mergeCell ref="A62:M62"/>
  </mergeCells>
  <phoneticPr fontId="6" type="noConversion"/>
  <hyperlinks>
    <hyperlink ref="O1" location="'Spis tablic_Contents'!A1" display="&lt; POWRÓT"/>
    <hyperlink ref="O2" location="'Spis tablic_Contents'!A1" display="&lt; BACK"/>
  </hyperlinks>
  <pageMargins left="0.78740157480314965" right="0.78740157480314965" top="0.78740157480314965" bottom="0.78740157480314965" header="0.51181102362204722" footer="0.51181102362204722"/>
  <pageSetup paperSize="9" scale="70" fitToHeight="0" orientation="portrait" r:id="rId2"/>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3"/>
  <sheetViews>
    <sheetView showGridLines="0" zoomScaleNormal="100" workbookViewId="0">
      <pane ySplit="6" topLeftCell="A7" activePane="bottomLeft" state="frozen"/>
      <selection activeCell="H35" sqref="H35"/>
      <selection pane="bottomLeft"/>
    </sheetView>
  </sheetViews>
  <sheetFormatPr defaultColWidth="9.109375" defaultRowHeight="11.4"/>
  <cols>
    <col min="1" max="2" width="18.88671875" style="1" customWidth="1"/>
    <col min="3" max="4" width="13.88671875" style="1" customWidth="1"/>
    <col min="5" max="6" width="20" style="1" customWidth="1"/>
    <col min="7" max="7" width="4.5546875" style="1" customWidth="1"/>
    <col min="8" max="16384" width="9.109375" style="1"/>
  </cols>
  <sheetData>
    <row r="1" spans="1:9" ht="14.25" customHeight="1">
      <c r="A1" s="479" t="s">
        <v>1559</v>
      </c>
      <c r="B1" s="302"/>
      <c r="C1" s="302"/>
      <c r="D1" s="302"/>
      <c r="E1" s="302"/>
      <c r="F1" s="302"/>
      <c r="H1" s="19" t="s">
        <v>503</v>
      </c>
      <c r="I1" s="10"/>
    </row>
    <row r="2" spans="1:9" ht="14.25" customHeight="1">
      <c r="A2" s="372" t="s">
        <v>1399</v>
      </c>
      <c r="B2" s="14"/>
      <c r="C2" s="14"/>
      <c r="D2" s="14"/>
      <c r="E2" s="14"/>
      <c r="F2" s="14"/>
      <c r="H2" s="228" t="s">
        <v>504</v>
      </c>
      <c r="I2" s="10"/>
    </row>
    <row r="3" spans="1:9" ht="5.0999999999999996" customHeight="1">
      <c r="A3" s="15"/>
      <c r="B3" s="15"/>
      <c r="C3" s="22"/>
      <c r="D3" s="22"/>
      <c r="E3" s="15"/>
      <c r="F3" s="15"/>
      <c r="H3" s="225"/>
      <c r="I3" s="10"/>
    </row>
    <row r="4" spans="1:9" ht="35.25" customHeight="1">
      <c r="A4" s="951" t="s">
        <v>1101</v>
      </c>
      <c r="B4" s="952"/>
      <c r="C4" s="925" t="s">
        <v>1102</v>
      </c>
      <c r="D4" s="927"/>
      <c r="E4" s="948" t="s">
        <v>1653</v>
      </c>
      <c r="F4" s="950" t="s">
        <v>1655</v>
      </c>
    </row>
    <row r="5" spans="1:9" ht="35.25" customHeight="1">
      <c r="A5" s="920"/>
      <c r="B5" s="953"/>
      <c r="C5" s="4" t="s">
        <v>1103</v>
      </c>
      <c r="D5" s="854" t="s">
        <v>1654</v>
      </c>
      <c r="E5" s="949"/>
      <c r="F5" s="1016"/>
    </row>
    <row r="6" spans="1:9" ht="35.25" customHeight="1">
      <c r="A6" s="961"/>
      <c r="B6" s="954"/>
      <c r="C6" s="926" t="s">
        <v>757</v>
      </c>
      <c r="D6" s="927"/>
      <c r="E6" s="1017"/>
      <c r="F6" s="108" t="s">
        <v>758</v>
      </c>
    </row>
    <row r="7" spans="1:9" ht="14.25" customHeight="1">
      <c r="A7" s="690" t="s">
        <v>15</v>
      </c>
      <c r="B7" s="691" t="s">
        <v>640</v>
      </c>
      <c r="C7" s="698">
        <v>182</v>
      </c>
      <c r="D7" s="698">
        <v>163</v>
      </c>
      <c r="E7" s="698">
        <v>21</v>
      </c>
      <c r="F7" s="699" t="s">
        <v>558</v>
      </c>
    </row>
    <row r="8" spans="1:9" ht="14.25" customHeight="1">
      <c r="A8" s="251"/>
      <c r="B8" s="689" t="s">
        <v>726</v>
      </c>
      <c r="C8" s="252">
        <v>150</v>
      </c>
      <c r="D8" s="252">
        <v>140</v>
      </c>
      <c r="E8" s="252">
        <v>11</v>
      </c>
      <c r="F8" s="435" t="s">
        <v>558</v>
      </c>
    </row>
    <row r="9" spans="1:9" ht="14.25" customHeight="1">
      <c r="A9" s="251"/>
      <c r="B9" s="689" t="s">
        <v>624</v>
      </c>
      <c r="C9" s="252">
        <v>193</v>
      </c>
      <c r="D9" s="252">
        <v>176</v>
      </c>
      <c r="E9" s="252">
        <v>24</v>
      </c>
      <c r="F9" s="435" t="s">
        <v>558</v>
      </c>
    </row>
    <row r="10" spans="1:9" ht="14.25" customHeight="1">
      <c r="A10" s="251"/>
      <c r="B10" s="689" t="s">
        <v>891</v>
      </c>
      <c r="C10" s="252">
        <v>167</v>
      </c>
      <c r="D10" s="252">
        <v>157</v>
      </c>
      <c r="E10" s="252">
        <v>21</v>
      </c>
      <c r="F10" s="435" t="s">
        <v>558</v>
      </c>
    </row>
    <row r="11" spans="1:9" ht="14.25" customHeight="1">
      <c r="A11" s="251"/>
      <c r="B11" s="640" t="s">
        <v>1364</v>
      </c>
      <c r="C11" s="252">
        <v>166</v>
      </c>
      <c r="D11" s="252">
        <v>147</v>
      </c>
      <c r="E11" s="252">
        <v>15</v>
      </c>
      <c r="F11" s="435" t="s">
        <v>558</v>
      </c>
    </row>
    <row r="12" spans="1:9" ht="14.25" customHeight="1">
      <c r="A12" s="251"/>
      <c r="B12" s="689" t="s">
        <v>1374</v>
      </c>
      <c r="C12" s="252">
        <v>177</v>
      </c>
      <c r="D12" s="252">
        <v>168</v>
      </c>
      <c r="E12" s="252">
        <v>29</v>
      </c>
      <c r="F12" s="700">
        <v>19906</v>
      </c>
    </row>
    <row r="13" spans="1:9" ht="14.25" customHeight="1">
      <c r="A13" s="251"/>
      <c r="B13" s="689" t="s">
        <v>1375</v>
      </c>
      <c r="C13" s="252">
        <v>167</v>
      </c>
      <c r="D13" s="252">
        <v>154</v>
      </c>
      <c r="E13" s="252">
        <v>20</v>
      </c>
      <c r="F13" s="700">
        <v>14226</v>
      </c>
    </row>
    <row r="14" spans="1:9" ht="14.25" customHeight="1">
      <c r="A14" s="251"/>
      <c r="B14" s="689" t="s">
        <v>213</v>
      </c>
      <c r="C14" s="252">
        <v>169</v>
      </c>
      <c r="D14" s="252">
        <v>144</v>
      </c>
      <c r="E14" s="252">
        <v>16</v>
      </c>
      <c r="F14" s="435" t="s">
        <v>558</v>
      </c>
    </row>
    <row r="15" spans="1:9" ht="14.25" customHeight="1">
      <c r="A15" s="251"/>
      <c r="B15" s="689" t="s">
        <v>1376</v>
      </c>
      <c r="C15" s="252">
        <v>164</v>
      </c>
      <c r="D15" s="252">
        <v>151</v>
      </c>
      <c r="E15" s="252">
        <v>30</v>
      </c>
      <c r="F15" s="700">
        <v>19562</v>
      </c>
    </row>
    <row r="16" spans="1:9" ht="14.25" customHeight="1">
      <c r="A16" s="251"/>
      <c r="B16" s="689" t="s">
        <v>725</v>
      </c>
      <c r="C16" s="252">
        <v>157</v>
      </c>
      <c r="D16" s="252">
        <v>141</v>
      </c>
      <c r="E16" s="252">
        <v>13</v>
      </c>
      <c r="F16" s="435" t="s">
        <v>558</v>
      </c>
    </row>
    <row r="17" spans="1:6" ht="14.25" customHeight="1">
      <c r="A17" s="251" t="s">
        <v>16</v>
      </c>
      <c r="B17" s="640" t="s">
        <v>600</v>
      </c>
      <c r="C17" s="252">
        <v>141</v>
      </c>
      <c r="D17" s="252">
        <v>130</v>
      </c>
      <c r="E17" s="252">
        <v>7</v>
      </c>
      <c r="F17" s="435" t="s">
        <v>558</v>
      </c>
    </row>
    <row r="18" spans="1:6" ht="14.25" customHeight="1">
      <c r="A18" s="251"/>
      <c r="B18" s="689" t="s">
        <v>1377</v>
      </c>
      <c r="C18" s="252">
        <v>157</v>
      </c>
      <c r="D18" s="252">
        <v>139</v>
      </c>
      <c r="E18" s="252">
        <v>11</v>
      </c>
      <c r="F18" s="700">
        <v>10088</v>
      </c>
    </row>
    <row r="19" spans="1:6" ht="14.25" customHeight="1">
      <c r="A19" s="251"/>
      <c r="B19" s="689" t="s">
        <v>1378</v>
      </c>
      <c r="C19" s="252">
        <v>175</v>
      </c>
      <c r="D19" s="252">
        <v>160</v>
      </c>
      <c r="E19" s="252">
        <v>24</v>
      </c>
      <c r="F19" s="700">
        <v>16604</v>
      </c>
    </row>
    <row r="20" spans="1:6" ht="14.25" customHeight="1">
      <c r="A20" s="251"/>
      <c r="B20" s="689" t="s">
        <v>810</v>
      </c>
      <c r="C20" s="252">
        <v>144</v>
      </c>
      <c r="D20" s="252">
        <v>130</v>
      </c>
      <c r="E20" s="252">
        <v>6</v>
      </c>
      <c r="F20" s="435" t="s">
        <v>558</v>
      </c>
    </row>
    <row r="21" spans="1:6" ht="14.25" customHeight="1">
      <c r="A21" s="251"/>
      <c r="B21" s="640" t="s">
        <v>1366</v>
      </c>
      <c r="C21" s="252">
        <v>179</v>
      </c>
      <c r="D21" s="252">
        <v>163</v>
      </c>
      <c r="E21" s="252">
        <v>29</v>
      </c>
      <c r="F21" s="700">
        <v>14410</v>
      </c>
    </row>
    <row r="22" spans="1:6" ht="14.25" customHeight="1">
      <c r="A22" s="251" t="s">
        <v>179</v>
      </c>
      <c r="B22" s="689" t="s">
        <v>258</v>
      </c>
      <c r="C22" s="252">
        <v>162</v>
      </c>
      <c r="D22" s="252">
        <v>142</v>
      </c>
      <c r="E22" s="252">
        <v>6</v>
      </c>
      <c r="F22" s="435" t="s">
        <v>558</v>
      </c>
    </row>
    <row r="23" spans="1:6" ht="14.25" customHeight="1">
      <c r="A23" s="251"/>
      <c r="B23" s="640" t="s">
        <v>1379</v>
      </c>
      <c r="C23" s="252">
        <v>152</v>
      </c>
      <c r="D23" s="252">
        <v>141</v>
      </c>
      <c r="E23" s="252">
        <v>12</v>
      </c>
      <c r="F23" s="700">
        <v>14362</v>
      </c>
    </row>
    <row r="24" spans="1:6" ht="14.25" customHeight="1">
      <c r="A24" s="251"/>
      <c r="B24" s="689" t="s">
        <v>1380</v>
      </c>
      <c r="C24" s="252">
        <v>134</v>
      </c>
      <c r="D24" s="252">
        <v>126</v>
      </c>
      <c r="E24" s="252">
        <v>3</v>
      </c>
      <c r="F24" s="700">
        <v>5839</v>
      </c>
    </row>
    <row r="25" spans="1:6" ht="14.25" customHeight="1">
      <c r="A25" s="251"/>
      <c r="B25" s="689" t="s">
        <v>728</v>
      </c>
      <c r="C25" s="252">
        <v>176</v>
      </c>
      <c r="D25" s="252">
        <v>159</v>
      </c>
      <c r="E25" s="252">
        <v>8</v>
      </c>
      <c r="F25" s="435" t="s">
        <v>558</v>
      </c>
    </row>
    <row r="26" spans="1:6" ht="14.25" customHeight="1">
      <c r="A26" s="251"/>
      <c r="B26" s="689" t="s">
        <v>1381</v>
      </c>
      <c r="C26" s="252">
        <v>169</v>
      </c>
      <c r="D26" s="252">
        <v>153</v>
      </c>
      <c r="E26" s="252">
        <v>2</v>
      </c>
      <c r="F26" s="700">
        <v>9804</v>
      </c>
    </row>
    <row r="27" spans="1:6" ht="14.25" customHeight="1">
      <c r="A27" s="251" t="s">
        <v>180</v>
      </c>
      <c r="B27" s="640" t="s">
        <v>816</v>
      </c>
      <c r="C27" s="252">
        <v>165</v>
      </c>
      <c r="D27" s="252">
        <v>153</v>
      </c>
      <c r="E27" s="252">
        <v>6</v>
      </c>
      <c r="F27" s="435" t="s">
        <v>558</v>
      </c>
    </row>
    <row r="28" spans="1:6" ht="14.25" customHeight="1">
      <c r="A28" s="251"/>
      <c r="B28" s="689" t="s">
        <v>1382</v>
      </c>
      <c r="C28" s="252">
        <v>190</v>
      </c>
      <c r="D28" s="252">
        <v>177</v>
      </c>
      <c r="E28" s="252">
        <v>34</v>
      </c>
      <c r="F28" s="700">
        <v>19793</v>
      </c>
    </row>
    <row r="29" spans="1:6" ht="14.25" customHeight="1">
      <c r="A29" s="251"/>
      <c r="B29" s="689" t="s">
        <v>729</v>
      </c>
      <c r="C29" s="252">
        <v>161</v>
      </c>
      <c r="D29" s="252">
        <v>146</v>
      </c>
      <c r="E29" s="252">
        <v>14</v>
      </c>
      <c r="F29" s="435" t="s">
        <v>558</v>
      </c>
    </row>
    <row r="30" spans="1:6" ht="14.25" customHeight="1">
      <c r="A30" s="251"/>
      <c r="B30" s="640" t="s">
        <v>209</v>
      </c>
      <c r="C30" s="252">
        <v>175</v>
      </c>
      <c r="D30" s="252">
        <v>162</v>
      </c>
      <c r="E30" s="252">
        <v>17</v>
      </c>
      <c r="F30" s="435" t="s">
        <v>558</v>
      </c>
    </row>
    <row r="31" spans="1:6" ht="14.25" customHeight="1">
      <c r="A31" s="251"/>
      <c r="B31" s="689" t="s">
        <v>629</v>
      </c>
      <c r="C31" s="252">
        <v>186</v>
      </c>
      <c r="D31" s="252">
        <v>177</v>
      </c>
      <c r="E31" s="252">
        <v>34</v>
      </c>
      <c r="F31" s="435" t="s">
        <v>558</v>
      </c>
    </row>
    <row r="32" spans="1:6" ht="14.25" customHeight="1">
      <c r="A32" s="251" t="s">
        <v>181</v>
      </c>
      <c r="B32" s="689" t="s">
        <v>1383</v>
      </c>
      <c r="C32" s="252">
        <v>159</v>
      </c>
      <c r="D32" s="252">
        <v>140</v>
      </c>
      <c r="E32" s="252">
        <v>18</v>
      </c>
      <c r="F32" s="700">
        <v>15584</v>
      </c>
    </row>
    <row r="33" spans="1:6" ht="14.25" customHeight="1">
      <c r="A33" s="251"/>
      <c r="B33" s="689" t="s">
        <v>730</v>
      </c>
      <c r="C33" s="252">
        <v>163</v>
      </c>
      <c r="D33" s="252">
        <v>149</v>
      </c>
      <c r="E33" s="252">
        <v>25</v>
      </c>
      <c r="F33" s="435" t="s">
        <v>558</v>
      </c>
    </row>
    <row r="34" spans="1:6" ht="14.25" customHeight="1">
      <c r="A34" s="251"/>
      <c r="B34" s="689" t="s">
        <v>730</v>
      </c>
      <c r="C34" s="252">
        <v>157</v>
      </c>
      <c r="D34" s="252">
        <v>144</v>
      </c>
      <c r="E34" s="252">
        <v>12</v>
      </c>
      <c r="F34" s="435" t="s">
        <v>558</v>
      </c>
    </row>
    <row r="35" spans="1:6" ht="14.25" customHeight="1">
      <c r="A35" s="251"/>
      <c r="B35" s="689" t="s">
        <v>257</v>
      </c>
      <c r="C35" s="252">
        <v>154</v>
      </c>
      <c r="D35" s="252">
        <v>144</v>
      </c>
      <c r="E35" s="252">
        <v>12</v>
      </c>
      <c r="F35" s="435" t="s">
        <v>558</v>
      </c>
    </row>
    <row r="36" spans="1:6" ht="14.25" customHeight="1">
      <c r="A36" s="251"/>
      <c r="B36" s="640" t="s">
        <v>1384</v>
      </c>
      <c r="C36" s="252">
        <v>162</v>
      </c>
      <c r="D36" s="252">
        <v>151</v>
      </c>
      <c r="E36" s="252">
        <v>15</v>
      </c>
      <c r="F36" s="700">
        <v>16092</v>
      </c>
    </row>
    <row r="37" spans="1:6" ht="14.25" customHeight="1">
      <c r="A37" s="251"/>
      <c r="B37" s="689" t="s">
        <v>601</v>
      </c>
      <c r="C37" s="252">
        <v>153</v>
      </c>
      <c r="D37" s="252">
        <v>148</v>
      </c>
      <c r="E37" s="252">
        <v>7</v>
      </c>
      <c r="F37" s="435" t="s">
        <v>558</v>
      </c>
    </row>
    <row r="38" spans="1:6" ht="14.25" customHeight="1">
      <c r="A38" s="251"/>
      <c r="B38" s="689" t="s">
        <v>731</v>
      </c>
      <c r="C38" s="252">
        <v>157</v>
      </c>
      <c r="D38" s="252">
        <v>148</v>
      </c>
      <c r="E38" s="252">
        <v>6</v>
      </c>
      <c r="F38" s="435" t="s">
        <v>558</v>
      </c>
    </row>
    <row r="39" spans="1:6" ht="14.25" customHeight="1">
      <c r="A39" s="251" t="s">
        <v>182</v>
      </c>
      <c r="B39" s="689" t="s">
        <v>1385</v>
      </c>
      <c r="C39" s="252">
        <v>180</v>
      </c>
      <c r="D39" s="252">
        <v>163</v>
      </c>
      <c r="E39" s="252">
        <v>27</v>
      </c>
      <c r="F39" s="700">
        <v>20614</v>
      </c>
    </row>
    <row r="40" spans="1:6" ht="14.25" customHeight="1">
      <c r="A40" s="251"/>
      <c r="B40" s="689" t="s">
        <v>204</v>
      </c>
      <c r="C40" s="252">
        <v>163</v>
      </c>
      <c r="D40" s="252">
        <v>145</v>
      </c>
      <c r="E40" s="252">
        <v>7</v>
      </c>
      <c r="F40" s="435" t="s">
        <v>558</v>
      </c>
    </row>
    <row r="41" spans="1:6" ht="14.25" customHeight="1">
      <c r="A41" s="251"/>
      <c r="B41" s="689" t="s">
        <v>1386</v>
      </c>
      <c r="C41" s="252">
        <v>178</v>
      </c>
      <c r="D41" s="252">
        <v>160</v>
      </c>
      <c r="E41" s="252">
        <v>17</v>
      </c>
      <c r="F41" s="700">
        <v>17739</v>
      </c>
    </row>
    <row r="42" spans="1:6" ht="14.25" customHeight="1">
      <c r="A42" s="251"/>
      <c r="B42" s="689" t="s">
        <v>1387</v>
      </c>
      <c r="C42" s="252">
        <v>155</v>
      </c>
      <c r="D42" s="252">
        <v>138</v>
      </c>
      <c r="E42" s="252">
        <v>4</v>
      </c>
      <c r="F42" s="700">
        <v>12820</v>
      </c>
    </row>
    <row r="43" spans="1:6" ht="14.25" customHeight="1">
      <c r="A43" s="251"/>
      <c r="B43" s="689" t="s">
        <v>602</v>
      </c>
      <c r="C43" s="252">
        <v>181</v>
      </c>
      <c r="D43" s="252">
        <v>159</v>
      </c>
      <c r="E43" s="252">
        <v>15</v>
      </c>
      <c r="F43" s="435" t="s">
        <v>558</v>
      </c>
    </row>
    <row r="44" spans="1:6" ht="14.25" customHeight="1">
      <c r="A44" s="251"/>
      <c r="B44" s="689" t="s">
        <v>603</v>
      </c>
      <c r="C44" s="701">
        <v>174</v>
      </c>
      <c r="D44" s="252">
        <v>150</v>
      </c>
      <c r="E44" s="252">
        <v>14</v>
      </c>
      <c r="F44" s="435" t="s">
        <v>558</v>
      </c>
    </row>
    <row r="45" spans="1:6" ht="14.25" customHeight="1">
      <c r="A45" s="251"/>
      <c r="B45" s="689" t="s">
        <v>604</v>
      </c>
      <c r="C45" s="252">
        <v>149</v>
      </c>
      <c r="D45" s="252">
        <v>128</v>
      </c>
      <c r="E45" s="252">
        <v>6</v>
      </c>
      <c r="F45" s="435" t="s">
        <v>558</v>
      </c>
    </row>
    <row r="46" spans="1:6" ht="14.25" customHeight="1">
      <c r="A46" s="251" t="s">
        <v>183</v>
      </c>
      <c r="B46" s="689" t="s">
        <v>1367</v>
      </c>
      <c r="C46" s="252">
        <v>162</v>
      </c>
      <c r="D46" s="252">
        <v>143</v>
      </c>
      <c r="E46" s="252">
        <v>12</v>
      </c>
      <c r="F46" s="700">
        <v>14076</v>
      </c>
    </row>
    <row r="47" spans="1:6" ht="14.25" customHeight="1">
      <c r="A47" s="251"/>
      <c r="B47" s="689" t="s">
        <v>1368</v>
      </c>
      <c r="C47" s="252">
        <v>177</v>
      </c>
      <c r="D47" s="252">
        <v>157</v>
      </c>
      <c r="E47" s="252">
        <v>37</v>
      </c>
      <c r="F47" s="700">
        <v>19565</v>
      </c>
    </row>
    <row r="48" spans="1:6" ht="14.25" customHeight="1">
      <c r="A48" s="251"/>
      <c r="B48" s="689" t="s">
        <v>1369</v>
      </c>
      <c r="C48" s="252">
        <v>149</v>
      </c>
      <c r="D48" s="252">
        <v>139</v>
      </c>
      <c r="E48" s="252">
        <v>10</v>
      </c>
      <c r="F48" s="700">
        <v>9674</v>
      </c>
    </row>
    <row r="49" spans="1:6" ht="14.25" customHeight="1">
      <c r="A49" s="251"/>
      <c r="B49" s="640" t="s">
        <v>1370</v>
      </c>
      <c r="C49" s="252">
        <v>162</v>
      </c>
      <c r="D49" s="252">
        <v>144</v>
      </c>
      <c r="E49" s="252">
        <v>28</v>
      </c>
      <c r="F49" s="700">
        <v>18107</v>
      </c>
    </row>
    <row r="50" spans="1:6" ht="14.25" customHeight="1">
      <c r="A50" s="251"/>
      <c r="B50" s="689" t="s">
        <v>1371</v>
      </c>
      <c r="C50" s="252">
        <v>161</v>
      </c>
      <c r="D50" s="252">
        <v>146</v>
      </c>
      <c r="E50" s="252">
        <v>25</v>
      </c>
      <c r="F50" s="700">
        <v>17537</v>
      </c>
    </row>
    <row r="51" spans="1:6" ht="14.25" customHeight="1">
      <c r="A51" s="251"/>
      <c r="B51" s="689" t="s">
        <v>1372</v>
      </c>
      <c r="C51" s="252">
        <v>160</v>
      </c>
      <c r="D51" s="252">
        <v>138</v>
      </c>
      <c r="E51" s="252">
        <v>8</v>
      </c>
      <c r="F51" s="700">
        <v>11956</v>
      </c>
    </row>
    <row r="52" spans="1:6" ht="14.25" customHeight="1">
      <c r="A52" s="251"/>
      <c r="B52" s="689" t="s">
        <v>1373</v>
      </c>
      <c r="C52" s="252">
        <v>157</v>
      </c>
      <c r="D52" s="252">
        <v>146</v>
      </c>
      <c r="E52" s="252">
        <v>14</v>
      </c>
      <c r="F52" s="700">
        <v>13538</v>
      </c>
    </row>
    <row r="53" spans="1:6" ht="14.25" customHeight="1">
      <c r="A53" s="251"/>
      <c r="B53" s="689" t="s">
        <v>203</v>
      </c>
      <c r="C53" s="252">
        <v>163</v>
      </c>
      <c r="D53" s="252">
        <v>148</v>
      </c>
      <c r="E53" s="252">
        <v>7</v>
      </c>
      <c r="F53" s="435" t="s">
        <v>558</v>
      </c>
    </row>
    <row r="54" spans="1:6" ht="14.25" customHeight="1">
      <c r="A54" s="251"/>
      <c r="B54" s="689" t="s">
        <v>203</v>
      </c>
      <c r="C54" s="252">
        <v>155</v>
      </c>
      <c r="D54" s="252">
        <v>137</v>
      </c>
      <c r="E54" s="252">
        <v>15</v>
      </c>
      <c r="F54" s="435" t="s">
        <v>558</v>
      </c>
    </row>
    <row r="55" spans="1:6" ht="14.25" customHeight="1">
      <c r="A55" s="251"/>
      <c r="B55" s="689" t="s">
        <v>733</v>
      </c>
      <c r="C55" s="252">
        <v>169</v>
      </c>
      <c r="D55" s="252">
        <v>154</v>
      </c>
      <c r="E55" s="252">
        <v>19</v>
      </c>
      <c r="F55" s="435" t="s">
        <v>558</v>
      </c>
    </row>
    <row r="56" spans="1:6" ht="14.25" customHeight="1">
      <c r="A56" s="251"/>
      <c r="B56" s="689" t="s">
        <v>732</v>
      </c>
      <c r="C56" s="252">
        <v>171</v>
      </c>
      <c r="D56" s="252">
        <v>157</v>
      </c>
      <c r="E56" s="252">
        <v>20</v>
      </c>
      <c r="F56" s="435" t="s">
        <v>558</v>
      </c>
    </row>
    <row r="57" spans="1:6" ht="14.25" customHeight="1">
      <c r="A57" s="251"/>
      <c r="B57" s="689" t="s">
        <v>732</v>
      </c>
      <c r="C57" s="252">
        <v>146</v>
      </c>
      <c r="D57" s="252">
        <v>136</v>
      </c>
      <c r="E57" s="252">
        <v>8</v>
      </c>
      <c r="F57" s="435" t="s">
        <v>558</v>
      </c>
    </row>
    <row r="58" spans="1:6" ht="14.25" customHeight="1">
      <c r="A58" s="251"/>
      <c r="B58" s="689" t="s">
        <v>732</v>
      </c>
      <c r="C58" s="252">
        <v>138</v>
      </c>
      <c r="D58" s="252">
        <v>130</v>
      </c>
      <c r="E58" s="252">
        <v>2</v>
      </c>
      <c r="F58" s="435" t="s">
        <v>558</v>
      </c>
    </row>
    <row r="59" spans="1:6" ht="14.25" customHeight="1">
      <c r="A59" s="251"/>
      <c r="B59" s="689" t="s">
        <v>732</v>
      </c>
      <c r="C59" s="252">
        <v>150</v>
      </c>
      <c r="D59" s="252">
        <v>135</v>
      </c>
      <c r="E59" s="252">
        <v>10</v>
      </c>
      <c r="F59" s="435" t="s">
        <v>558</v>
      </c>
    </row>
    <row r="60" spans="1:6" ht="14.25" customHeight="1">
      <c r="A60" s="251" t="s">
        <v>184</v>
      </c>
      <c r="B60" s="689" t="s">
        <v>619</v>
      </c>
      <c r="C60" s="252">
        <v>151</v>
      </c>
      <c r="D60" s="252">
        <v>144</v>
      </c>
      <c r="E60" s="252">
        <v>20</v>
      </c>
      <c r="F60" s="435" t="s">
        <v>558</v>
      </c>
    </row>
    <row r="61" spans="1:6" ht="14.25" customHeight="1">
      <c r="A61" s="251"/>
      <c r="B61" s="689" t="s">
        <v>735</v>
      </c>
      <c r="C61" s="252">
        <v>157</v>
      </c>
      <c r="D61" s="252">
        <v>148</v>
      </c>
      <c r="E61" s="252">
        <v>22</v>
      </c>
      <c r="F61" s="435" t="s">
        <v>558</v>
      </c>
    </row>
    <row r="62" spans="1:6" ht="14.25" customHeight="1">
      <c r="A62" s="251"/>
      <c r="B62" s="640" t="s">
        <v>734</v>
      </c>
      <c r="C62" s="252">
        <v>160</v>
      </c>
      <c r="D62" s="252">
        <v>149</v>
      </c>
      <c r="E62" s="252">
        <v>0</v>
      </c>
      <c r="F62" s="435" t="s">
        <v>558</v>
      </c>
    </row>
    <row r="63" spans="1:6" ht="14.25" customHeight="1">
      <c r="A63" s="251" t="s">
        <v>185</v>
      </c>
      <c r="B63" s="689" t="s">
        <v>605</v>
      </c>
      <c r="C63" s="252">
        <v>143</v>
      </c>
      <c r="D63" s="252">
        <v>133</v>
      </c>
      <c r="E63" s="252">
        <v>5</v>
      </c>
      <c r="F63" s="435" t="s">
        <v>558</v>
      </c>
    </row>
    <row r="64" spans="1:6" ht="14.25" customHeight="1">
      <c r="A64" s="251"/>
      <c r="B64" s="689" t="s">
        <v>1388</v>
      </c>
      <c r="C64" s="252">
        <v>170</v>
      </c>
      <c r="D64" s="252">
        <v>149</v>
      </c>
      <c r="E64" s="252">
        <v>24</v>
      </c>
      <c r="F64" s="700">
        <v>21856</v>
      </c>
    </row>
    <row r="65" spans="1:6" ht="14.25" customHeight="1">
      <c r="A65" s="251"/>
      <c r="B65" s="689" t="s">
        <v>634</v>
      </c>
      <c r="C65" s="252">
        <v>182</v>
      </c>
      <c r="D65" s="252">
        <v>170</v>
      </c>
      <c r="E65" s="252">
        <v>17</v>
      </c>
      <c r="F65" s="435" t="s">
        <v>558</v>
      </c>
    </row>
    <row r="66" spans="1:6" ht="14.25" customHeight="1">
      <c r="A66" s="251"/>
      <c r="B66" s="689" t="s">
        <v>736</v>
      </c>
      <c r="C66" s="252">
        <v>174</v>
      </c>
      <c r="D66" s="252">
        <v>132</v>
      </c>
      <c r="E66" s="252">
        <v>6</v>
      </c>
      <c r="F66" s="435" t="s">
        <v>558</v>
      </c>
    </row>
    <row r="67" spans="1:6" ht="14.25" customHeight="1">
      <c r="A67" s="251"/>
      <c r="B67" s="689" t="s">
        <v>737</v>
      </c>
      <c r="C67" s="252">
        <v>156</v>
      </c>
      <c r="D67" s="252">
        <v>144</v>
      </c>
      <c r="E67" s="252">
        <v>19</v>
      </c>
      <c r="F67" s="435" t="s">
        <v>558</v>
      </c>
    </row>
    <row r="68" spans="1:6" ht="14.25" customHeight="1">
      <c r="A68" s="251"/>
      <c r="B68" s="689" t="s">
        <v>210</v>
      </c>
      <c r="C68" s="252">
        <v>147</v>
      </c>
      <c r="D68" s="252">
        <v>125</v>
      </c>
      <c r="E68" s="252">
        <v>6</v>
      </c>
      <c r="F68" s="435" t="s">
        <v>558</v>
      </c>
    </row>
    <row r="69" spans="1:6" ht="14.25" customHeight="1">
      <c r="A69" s="251" t="s">
        <v>186</v>
      </c>
      <c r="B69" s="689" t="s">
        <v>285</v>
      </c>
      <c r="C69" s="252">
        <v>142</v>
      </c>
      <c r="D69" s="252">
        <v>139</v>
      </c>
      <c r="E69" s="252">
        <v>7</v>
      </c>
      <c r="F69" s="435" t="s">
        <v>558</v>
      </c>
    </row>
    <row r="70" spans="1:6" ht="14.25" customHeight="1">
      <c r="A70" s="251"/>
      <c r="B70" s="689" t="s">
        <v>813</v>
      </c>
      <c r="C70" s="252">
        <v>144</v>
      </c>
      <c r="D70" s="252">
        <v>134</v>
      </c>
      <c r="E70" s="252">
        <v>7</v>
      </c>
      <c r="F70" s="435" t="s">
        <v>558</v>
      </c>
    </row>
    <row r="71" spans="1:6" ht="14.25" customHeight="1">
      <c r="A71" s="641"/>
      <c r="B71" s="689" t="s">
        <v>1389</v>
      </c>
      <c r="C71" s="252">
        <v>151</v>
      </c>
      <c r="D71" s="252">
        <v>138</v>
      </c>
      <c r="E71" s="252">
        <v>9</v>
      </c>
      <c r="F71" s="700">
        <v>10130</v>
      </c>
    </row>
    <row r="72" spans="1:6" ht="14.25" customHeight="1">
      <c r="A72" s="251" t="s">
        <v>187</v>
      </c>
      <c r="B72" s="689" t="s">
        <v>738</v>
      </c>
      <c r="C72" s="252">
        <v>149</v>
      </c>
      <c r="D72" s="252">
        <v>134</v>
      </c>
      <c r="E72" s="252">
        <v>2</v>
      </c>
      <c r="F72" s="435" t="s">
        <v>558</v>
      </c>
    </row>
    <row r="73" spans="1:6" ht="14.25" customHeight="1">
      <c r="A73" s="251"/>
      <c r="B73" s="689" t="s">
        <v>739</v>
      </c>
      <c r="C73" s="252">
        <v>165</v>
      </c>
      <c r="D73" s="252">
        <v>151</v>
      </c>
      <c r="E73" s="252">
        <v>5</v>
      </c>
      <c r="F73" s="435" t="s">
        <v>558</v>
      </c>
    </row>
    <row r="74" spans="1:6" ht="14.25" customHeight="1">
      <c r="A74" s="251"/>
      <c r="B74" s="689" t="s">
        <v>739</v>
      </c>
      <c r="C74" s="252">
        <v>158</v>
      </c>
      <c r="D74" s="252">
        <v>142</v>
      </c>
      <c r="E74" s="252">
        <v>6</v>
      </c>
      <c r="F74" s="435" t="s">
        <v>558</v>
      </c>
    </row>
    <row r="75" spans="1:6" ht="14.25" customHeight="1">
      <c r="A75" s="251"/>
      <c r="B75" s="689" t="s">
        <v>740</v>
      </c>
      <c r="C75" s="252">
        <v>155</v>
      </c>
      <c r="D75" s="252">
        <v>143</v>
      </c>
      <c r="E75" s="252">
        <v>3</v>
      </c>
      <c r="F75" s="435" t="s">
        <v>558</v>
      </c>
    </row>
    <row r="76" spans="1:6" ht="14.25" customHeight="1">
      <c r="A76" s="251"/>
      <c r="B76" s="689" t="s">
        <v>741</v>
      </c>
      <c r="C76" s="252">
        <v>149</v>
      </c>
      <c r="D76" s="252">
        <v>136</v>
      </c>
      <c r="E76" s="252">
        <v>2</v>
      </c>
      <c r="F76" s="435" t="s">
        <v>558</v>
      </c>
    </row>
    <row r="77" spans="1:6" ht="14.25" customHeight="1">
      <c r="A77" s="251"/>
      <c r="B77" s="689" t="s">
        <v>1390</v>
      </c>
      <c r="C77" s="252">
        <v>145</v>
      </c>
      <c r="D77" s="252">
        <v>131</v>
      </c>
      <c r="E77" s="252">
        <v>7</v>
      </c>
      <c r="F77" s="700">
        <v>6452</v>
      </c>
    </row>
    <row r="78" spans="1:6" ht="14.25" customHeight="1">
      <c r="A78" s="251"/>
      <c r="B78" s="689" t="s">
        <v>1391</v>
      </c>
      <c r="C78" s="252">
        <v>170</v>
      </c>
      <c r="D78" s="252">
        <v>147</v>
      </c>
      <c r="E78" s="252">
        <v>17</v>
      </c>
      <c r="F78" s="700">
        <v>9022</v>
      </c>
    </row>
    <row r="79" spans="1:6" ht="14.25" customHeight="1">
      <c r="A79" s="251"/>
      <c r="B79" s="689" t="s">
        <v>857</v>
      </c>
      <c r="C79" s="252">
        <v>148</v>
      </c>
      <c r="D79" s="252">
        <v>130</v>
      </c>
      <c r="E79" s="252">
        <v>5</v>
      </c>
      <c r="F79" s="435" t="s">
        <v>558</v>
      </c>
    </row>
    <row r="80" spans="1:6" ht="14.25" customHeight="1">
      <c r="A80" s="251" t="s">
        <v>188</v>
      </c>
      <c r="B80" s="689" t="s">
        <v>214</v>
      </c>
      <c r="C80" s="252">
        <v>158</v>
      </c>
      <c r="D80" s="252">
        <v>138</v>
      </c>
      <c r="E80" s="252">
        <v>13</v>
      </c>
      <c r="F80" s="435" t="s">
        <v>558</v>
      </c>
    </row>
    <row r="81" spans="1:6" ht="14.25" customHeight="1">
      <c r="A81" s="251"/>
      <c r="B81" s="689" t="s">
        <v>743</v>
      </c>
      <c r="C81" s="252">
        <v>156</v>
      </c>
      <c r="D81" s="252">
        <v>135</v>
      </c>
      <c r="E81" s="252">
        <v>4</v>
      </c>
      <c r="F81" s="435" t="s">
        <v>558</v>
      </c>
    </row>
    <row r="82" spans="1:6" ht="14.25" customHeight="1">
      <c r="A82" s="251"/>
      <c r="B82" s="640" t="s">
        <v>815</v>
      </c>
      <c r="C82" s="252">
        <v>152</v>
      </c>
      <c r="D82" s="252">
        <v>140</v>
      </c>
      <c r="E82" s="252">
        <v>7</v>
      </c>
      <c r="F82" s="435" t="s">
        <v>558</v>
      </c>
    </row>
    <row r="83" spans="1:6" ht="14.25" customHeight="1">
      <c r="A83" s="251"/>
      <c r="B83" s="689" t="s">
        <v>606</v>
      </c>
      <c r="C83" s="252">
        <v>179</v>
      </c>
      <c r="D83" s="252">
        <v>162</v>
      </c>
      <c r="E83" s="252">
        <v>20</v>
      </c>
      <c r="F83" s="435" t="s">
        <v>558</v>
      </c>
    </row>
    <row r="84" spans="1:6" ht="14.25" customHeight="1">
      <c r="A84" s="251"/>
      <c r="B84" s="689" t="s">
        <v>1400</v>
      </c>
      <c r="C84" s="252">
        <v>157</v>
      </c>
      <c r="D84" s="252">
        <v>136</v>
      </c>
      <c r="E84" s="252">
        <v>6</v>
      </c>
      <c r="F84" s="700">
        <v>12539</v>
      </c>
    </row>
    <row r="85" spans="1:6" ht="14.25" customHeight="1">
      <c r="A85" s="251"/>
      <c r="B85" s="689" t="s">
        <v>206</v>
      </c>
      <c r="C85" s="252">
        <v>164</v>
      </c>
      <c r="D85" s="252">
        <v>149</v>
      </c>
      <c r="E85" s="252">
        <v>14</v>
      </c>
      <c r="F85" s="435" t="s">
        <v>558</v>
      </c>
    </row>
    <row r="86" spans="1:6" ht="14.25" customHeight="1">
      <c r="A86" s="251"/>
      <c r="B86" s="689" t="s">
        <v>612</v>
      </c>
      <c r="C86" s="252">
        <v>170</v>
      </c>
      <c r="D86" s="252">
        <v>147</v>
      </c>
      <c r="E86" s="252">
        <v>11</v>
      </c>
      <c r="F86" s="435" t="s">
        <v>558</v>
      </c>
    </row>
    <row r="87" spans="1:6" ht="14.25" customHeight="1">
      <c r="A87" s="251"/>
      <c r="B87" s="640" t="s">
        <v>1392</v>
      </c>
      <c r="C87" s="252">
        <v>161</v>
      </c>
      <c r="D87" s="252">
        <v>136</v>
      </c>
      <c r="E87" s="252">
        <v>8</v>
      </c>
      <c r="F87" s="700">
        <v>15605</v>
      </c>
    </row>
    <row r="88" spans="1:6" ht="14.25" customHeight="1">
      <c r="A88" s="251"/>
      <c r="B88" s="640" t="s">
        <v>892</v>
      </c>
      <c r="C88" s="252">
        <v>154</v>
      </c>
      <c r="D88" s="252">
        <v>136</v>
      </c>
      <c r="E88" s="252">
        <v>7</v>
      </c>
      <c r="F88" s="435" t="s">
        <v>558</v>
      </c>
    </row>
    <row r="89" spans="1:6" ht="14.25" customHeight="1">
      <c r="A89" s="251"/>
      <c r="B89" s="689" t="s">
        <v>607</v>
      </c>
      <c r="C89" s="252">
        <v>152</v>
      </c>
      <c r="D89" s="252">
        <v>142</v>
      </c>
      <c r="E89" s="252">
        <v>16</v>
      </c>
      <c r="F89" s="435" t="s">
        <v>558</v>
      </c>
    </row>
    <row r="90" spans="1:6" ht="14.25" customHeight="1">
      <c r="A90" s="251"/>
      <c r="B90" s="689" t="s">
        <v>1393</v>
      </c>
      <c r="C90" s="252">
        <v>189</v>
      </c>
      <c r="D90" s="252">
        <v>166</v>
      </c>
      <c r="E90" s="252">
        <v>21</v>
      </c>
      <c r="F90" s="700">
        <v>18842</v>
      </c>
    </row>
    <row r="91" spans="1:6" ht="14.25" customHeight="1">
      <c r="A91" s="251" t="s">
        <v>189</v>
      </c>
      <c r="B91" s="689" t="s">
        <v>212</v>
      </c>
      <c r="C91" s="252">
        <v>185</v>
      </c>
      <c r="D91" s="252">
        <v>166</v>
      </c>
      <c r="E91" s="252">
        <v>18</v>
      </c>
      <c r="F91" s="435" t="s">
        <v>558</v>
      </c>
    </row>
    <row r="92" spans="1:6" ht="14.25" customHeight="1">
      <c r="A92" s="641"/>
      <c r="B92" s="689" t="s">
        <v>1394</v>
      </c>
      <c r="C92" s="252">
        <v>179</v>
      </c>
      <c r="D92" s="252">
        <v>166</v>
      </c>
      <c r="E92" s="252">
        <v>15</v>
      </c>
      <c r="F92" s="700">
        <v>17612</v>
      </c>
    </row>
    <row r="93" spans="1:6" ht="14.25" customHeight="1">
      <c r="A93" s="251"/>
      <c r="B93" s="689" t="s">
        <v>559</v>
      </c>
      <c r="C93" s="252">
        <v>183</v>
      </c>
      <c r="D93" s="252">
        <v>169</v>
      </c>
      <c r="E93" s="252">
        <v>17</v>
      </c>
      <c r="F93" s="435" t="s">
        <v>558</v>
      </c>
    </row>
    <row r="94" spans="1:6" ht="14.25" customHeight="1">
      <c r="A94" s="251"/>
      <c r="B94" s="689" t="s">
        <v>1365</v>
      </c>
      <c r="C94" s="252">
        <v>176</v>
      </c>
      <c r="D94" s="252">
        <v>155</v>
      </c>
      <c r="E94" s="252">
        <v>9</v>
      </c>
      <c r="F94" s="435" t="s">
        <v>558</v>
      </c>
    </row>
    <row r="95" spans="1:6" ht="14.25" customHeight="1">
      <c r="A95" s="251" t="s">
        <v>190</v>
      </c>
      <c r="B95" s="689" t="s">
        <v>744</v>
      </c>
      <c r="C95" s="252">
        <v>145</v>
      </c>
      <c r="D95" s="252">
        <v>134</v>
      </c>
      <c r="E95" s="252">
        <v>8</v>
      </c>
      <c r="F95" s="435" t="s">
        <v>558</v>
      </c>
    </row>
    <row r="96" spans="1:6" ht="14.25" customHeight="1">
      <c r="A96" s="251"/>
      <c r="B96" s="689" t="s">
        <v>745</v>
      </c>
      <c r="C96" s="252">
        <v>135</v>
      </c>
      <c r="D96" s="252">
        <v>125</v>
      </c>
      <c r="E96" s="252">
        <v>1</v>
      </c>
      <c r="F96" s="435" t="s">
        <v>558</v>
      </c>
    </row>
    <row r="97" spans="1:6" ht="14.25" customHeight="1">
      <c r="A97" s="251"/>
      <c r="B97" s="689" t="s">
        <v>638</v>
      </c>
      <c r="C97" s="252">
        <v>128</v>
      </c>
      <c r="D97" s="252">
        <v>124</v>
      </c>
      <c r="E97" s="252">
        <v>1</v>
      </c>
      <c r="F97" s="435" t="s">
        <v>558</v>
      </c>
    </row>
    <row r="98" spans="1:6" ht="14.25" customHeight="1">
      <c r="A98" s="251"/>
      <c r="B98" s="689" t="s">
        <v>211</v>
      </c>
      <c r="C98" s="252">
        <v>144</v>
      </c>
      <c r="D98" s="252">
        <v>129</v>
      </c>
      <c r="E98" s="252">
        <v>8</v>
      </c>
      <c r="F98" s="435" t="s">
        <v>558</v>
      </c>
    </row>
    <row r="99" spans="1:6" ht="14.25" customHeight="1">
      <c r="A99" s="251"/>
      <c r="B99" s="689" t="s">
        <v>641</v>
      </c>
      <c r="C99" s="252">
        <v>152</v>
      </c>
      <c r="D99" s="252">
        <v>134</v>
      </c>
      <c r="E99" s="252">
        <v>13</v>
      </c>
      <c r="F99" s="435" t="s">
        <v>558</v>
      </c>
    </row>
    <row r="100" spans="1:6" ht="14.25" customHeight="1">
      <c r="A100" s="251"/>
      <c r="B100" s="689" t="s">
        <v>1395</v>
      </c>
      <c r="C100" s="252">
        <v>146</v>
      </c>
      <c r="D100" s="252">
        <v>142</v>
      </c>
      <c r="E100" s="252">
        <v>12</v>
      </c>
      <c r="F100" s="700">
        <v>8284</v>
      </c>
    </row>
    <row r="101" spans="1:6" ht="14.25" customHeight="1">
      <c r="A101" s="251" t="s">
        <v>191</v>
      </c>
      <c r="B101" s="689" t="s">
        <v>1396</v>
      </c>
      <c r="C101" s="252">
        <v>156</v>
      </c>
      <c r="D101" s="252">
        <v>148</v>
      </c>
      <c r="E101" s="252">
        <v>9</v>
      </c>
      <c r="F101" s="700">
        <v>10264</v>
      </c>
    </row>
    <row r="102" spans="1:6" ht="14.25" customHeight="1">
      <c r="A102" s="251"/>
      <c r="B102" s="689" t="s">
        <v>746</v>
      </c>
      <c r="C102" s="252">
        <v>158</v>
      </c>
      <c r="D102" s="252">
        <v>148</v>
      </c>
      <c r="E102" s="252">
        <v>21</v>
      </c>
      <c r="F102" s="435" t="s">
        <v>558</v>
      </c>
    </row>
    <row r="103" spans="1:6" ht="14.25" customHeight="1">
      <c r="A103" s="251"/>
      <c r="B103" s="689" t="s">
        <v>202</v>
      </c>
      <c r="C103" s="252">
        <v>139</v>
      </c>
      <c r="D103" s="252">
        <v>125</v>
      </c>
      <c r="E103" s="252">
        <v>3</v>
      </c>
      <c r="F103" s="435" t="s">
        <v>558</v>
      </c>
    </row>
    <row r="104" spans="1:6" ht="14.25" customHeight="1">
      <c r="A104" s="251"/>
      <c r="B104" s="689" t="s">
        <v>1397</v>
      </c>
      <c r="C104" s="252">
        <v>170</v>
      </c>
      <c r="D104" s="252">
        <v>153</v>
      </c>
      <c r="E104" s="252">
        <v>30</v>
      </c>
      <c r="F104" s="700">
        <v>16285</v>
      </c>
    </row>
    <row r="105" spans="1:6" ht="14.25" customHeight="1">
      <c r="A105" s="251"/>
      <c r="B105" s="689" t="s">
        <v>205</v>
      </c>
      <c r="C105" s="252">
        <v>149</v>
      </c>
      <c r="D105" s="252">
        <v>140</v>
      </c>
      <c r="E105" s="252">
        <v>9</v>
      </c>
      <c r="F105" s="435" t="s">
        <v>558</v>
      </c>
    </row>
    <row r="106" spans="1:6" ht="14.25" customHeight="1">
      <c r="A106" s="251" t="s">
        <v>192</v>
      </c>
      <c r="B106" s="689" t="s">
        <v>824</v>
      </c>
      <c r="C106" s="252">
        <v>179</v>
      </c>
      <c r="D106" s="252">
        <v>166</v>
      </c>
      <c r="E106" s="252">
        <v>23</v>
      </c>
      <c r="F106" s="435" t="s">
        <v>558</v>
      </c>
    </row>
    <row r="107" spans="1:6" ht="14.25" customHeight="1">
      <c r="A107" s="641"/>
      <c r="B107" s="689" t="s">
        <v>207</v>
      </c>
      <c r="C107" s="252">
        <v>176</v>
      </c>
      <c r="D107" s="252">
        <v>167</v>
      </c>
      <c r="E107" s="252">
        <v>15</v>
      </c>
      <c r="F107" s="435" t="s">
        <v>558</v>
      </c>
    </row>
    <row r="108" spans="1:6" ht="14.25" customHeight="1">
      <c r="A108" s="251"/>
      <c r="B108" s="689" t="s">
        <v>1398</v>
      </c>
      <c r="C108" s="252">
        <v>174</v>
      </c>
      <c r="D108" s="252">
        <v>162</v>
      </c>
      <c r="E108" s="252">
        <v>24</v>
      </c>
      <c r="F108" s="700">
        <v>13685</v>
      </c>
    </row>
    <row r="110" spans="1:6" s="692" customFormat="1" ht="120" customHeight="1">
      <c r="A110" s="918" t="s">
        <v>1656</v>
      </c>
      <c r="B110" s="918"/>
      <c r="C110" s="918"/>
      <c r="D110" s="918"/>
      <c r="E110" s="918"/>
      <c r="F110" s="918"/>
    </row>
    <row r="111" spans="1:6" s="692" customFormat="1" ht="15.75" customHeight="1">
      <c r="A111" s="918" t="s">
        <v>542</v>
      </c>
      <c r="B111" s="918"/>
      <c r="C111" s="918"/>
      <c r="D111" s="918"/>
      <c r="E111" s="918"/>
      <c r="F111" s="918"/>
    </row>
    <row r="112" spans="1:6" s="440" customFormat="1" ht="109.5" customHeight="1">
      <c r="A112" s="919" t="s">
        <v>1657</v>
      </c>
      <c r="B112" s="919"/>
      <c r="C112" s="919"/>
      <c r="D112" s="919"/>
      <c r="E112" s="919"/>
      <c r="F112" s="919"/>
    </row>
    <row r="113" spans="1:6" s="440" customFormat="1" ht="15" customHeight="1">
      <c r="A113" s="919" t="s">
        <v>893</v>
      </c>
      <c r="B113" s="919"/>
      <c r="C113" s="919"/>
      <c r="D113" s="919"/>
      <c r="E113" s="919"/>
      <c r="F113" s="919"/>
    </row>
  </sheetData>
  <customSheetViews>
    <customSheetView guid="{17A61E15-CB34-4E45-B54C-4890B27A542F}" showGridLines="0">
      <pane ySplit="6" topLeftCell="A7" activePane="bottomLeft" state="frozen"/>
      <selection pane="bottomLeft" activeCell="F17" sqref="F17"/>
      <pageMargins left="0.78740157480314965" right="0.78740157480314965" top="0.78740157480314965" bottom="0.59055118110236227" header="0.51181102362204722" footer="0.51181102362204722"/>
      <pageSetup paperSize="9" orientation="portrait" r:id="rId1"/>
      <headerFooter alignWithMargins="0"/>
    </customSheetView>
  </customSheetViews>
  <mergeCells count="9">
    <mergeCell ref="A110:F110"/>
    <mergeCell ref="A111:F111"/>
    <mergeCell ref="A112:F112"/>
    <mergeCell ref="A113:F113"/>
    <mergeCell ref="E4:E6"/>
    <mergeCell ref="A4:B6"/>
    <mergeCell ref="C4:D4"/>
    <mergeCell ref="C6:D6"/>
    <mergeCell ref="F4:F5"/>
  </mergeCells>
  <phoneticPr fontId="6" type="noConversion"/>
  <hyperlinks>
    <hyperlink ref="H1" location="'Spis tablic_Contents'!A1" display="&lt; POWRÓT"/>
    <hyperlink ref="H2" location="'Spis tablic_Contents'!A1" display="&lt; BACK"/>
  </hyperlinks>
  <pageMargins left="0.78740157480314965" right="0.78740157480314965" top="0.78740157480314965" bottom="0.59055118110236227" header="0.51181102362204722" footer="0.51181102362204722"/>
  <pageSetup paperSize="9" scale="74" fitToHeight="0" orientation="portrait" r:id="rId2"/>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showGridLines="0" zoomScaleNormal="100" workbookViewId="0"/>
  </sheetViews>
  <sheetFormatPr defaultColWidth="9.109375" defaultRowHeight="10.8"/>
  <cols>
    <col min="1" max="1" width="30.5546875" style="441" customWidth="1"/>
    <col min="2" max="5" width="15.44140625" style="441" customWidth="1"/>
    <col min="6" max="6" width="30.5546875" style="441" customWidth="1"/>
    <col min="7" max="16384" width="9.109375" style="441"/>
  </cols>
  <sheetData>
    <row r="1" spans="1:9" ht="14.25" customHeight="1">
      <c r="A1" s="481" t="s">
        <v>1560</v>
      </c>
      <c r="B1" s="16"/>
      <c r="C1" s="16"/>
      <c r="D1" s="16"/>
      <c r="E1" s="16"/>
      <c r="F1" s="16"/>
      <c r="H1" s="19" t="s">
        <v>503</v>
      </c>
      <c r="I1" s="442"/>
    </row>
    <row r="2" spans="1:9" ht="14.25" customHeight="1">
      <c r="A2" s="372" t="s">
        <v>1300</v>
      </c>
      <c r="B2" s="17"/>
      <c r="C2" s="17"/>
      <c r="D2" s="17"/>
      <c r="E2" s="17"/>
      <c r="F2" s="17"/>
      <c r="H2" s="228" t="s">
        <v>504</v>
      </c>
    </row>
    <row r="3" spans="1:9" ht="5.0999999999999996" customHeight="1">
      <c r="A3" s="15"/>
      <c r="B3" s="22"/>
      <c r="C3" s="22"/>
      <c r="D3" s="22"/>
      <c r="E3" s="22"/>
      <c r="F3" s="15"/>
    </row>
    <row r="4" spans="1:9" ht="84" customHeight="1">
      <c r="A4" s="952" t="s">
        <v>222</v>
      </c>
      <c r="B4" s="109" t="s">
        <v>1104</v>
      </c>
      <c r="C4" s="4" t="s">
        <v>1105</v>
      </c>
      <c r="D4" s="109" t="s">
        <v>1106</v>
      </c>
      <c r="E4" s="4" t="s">
        <v>1107</v>
      </c>
      <c r="F4" s="975" t="s">
        <v>223</v>
      </c>
    </row>
    <row r="5" spans="1:9" ht="27" customHeight="1">
      <c r="A5" s="954"/>
      <c r="B5" s="926" t="s">
        <v>988</v>
      </c>
      <c r="C5" s="926"/>
      <c r="D5" s="926"/>
      <c r="E5" s="927"/>
      <c r="F5" s="959"/>
    </row>
    <row r="6" spans="1:9" ht="14.25" customHeight="1">
      <c r="A6" s="226" t="s">
        <v>895</v>
      </c>
      <c r="B6" s="693" t="s">
        <v>558</v>
      </c>
      <c r="C6" s="693" t="s">
        <v>558</v>
      </c>
      <c r="D6" s="693" t="s">
        <v>558</v>
      </c>
      <c r="E6" s="693" t="s">
        <v>558</v>
      </c>
      <c r="F6" s="389" t="s">
        <v>894</v>
      </c>
    </row>
    <row r="7" spans="1:9" ht="14.25" customHeight="1">
      <c r="A7" s="91" t="s">
        <v>224</v>
      </c>
      <c r="B7" s="694">
        <v>0.27100000000000002</v>
      </c>
      <c r="C7" s="693" t="s">
        <v>558</v>
      </c>
      <c r="D7" s="694">
        <v>0.309</v>
      </c>
      <c r="E7" s="693" t="s">
        <v>558</v>
      </c>
      <c r="F7" s="389" t="s">
        <v>225</v>
      </c>
    </row>
    <row r="8" spans="1:9" ht="14.25" customHeight="1">
      <c r="A8" s="91" t="s">
        <v>226</v>
      </c>
      <c r="B8" s="694">
        <v>2.1459999999999999</v>
      </c>
      <c r="C8" s="693" t="s">
        <v>558</v>
      </c>
      <c r="D8" s="694">
        <v>2.097</v>
      </c>
      <c r="E8" s="693" t="s">
        <v>558</v>
      </c>
      <c r="F8" s="389" t="s">
        <v>227</v>
      </c>
    </row>
    <row r="9" spans="1:9" ht="14.25" customHeight="1">
      <c r="A9" s="91" t="s">
        <v>228</v>
      </c>
      <c r="B9" s="693" t="s">
        <v>558</v>
      </c>
      <c r="C9" s="693" t="s">
        <v>558</v>
      </c>
      <c r="D9" s="694">
        <v>2.286</v>
      </c>
      <c r="E9" s="693" t="s">
        <v>558</v>
      </c>
      <c r="F9" s="389" t="s">
        <v>229</v>
      </c>
    </row>
    <row r="10" spans="1:9" ht="14.25" customHeight="1">
      <c r="A10" s="91" t="s">
        <v>230</v>
      </c>
      <c r="B10" s="693">
        <v>2.9999999999999997E-4</v>
      </c>
      <c r="C10" s="693" t="s">
        <v>558</v>
      </c>
      <c r="D10" s="693">
        <v>2.0000000000000001E-4</v>
      </c>
      <c r="E10" s="693" t="s">
        <v>558</v>
      </c>
      <c r="F10" s="389" t="s">
        <v>30</v>
      </c>
    </row>
    <row r="11" spans="1:9" ht="14.25" customHeight="1">
      <c r="A11" s="91" t="s">
        <v>420</v>
      </c>
      <c r="B11" s="695">
        <v>2.9999999999999997E-4</v>
      </c>
      <c r="C11" s="693" t="s">
        <v>558</v>
      </c>
      <c r="D11" s="693">
        <v>2.0000000000000001E-4</v>
      </c>
      <c r="E11" s="693" t="s">
        <v>558</v>
      </c>
      <c r="F11" s="389" t="s">
        <v>237</v>
      </c>
    </row>
    <row r="12" spans="1:9" ht="14.25" customHeight="1">
      <c r="A12" s="91" t="s">
        <v>421</v>
      </c>
      <c r="B12" s="693" t="s">
        <v>558</v>
      </c>
      <c r="C12" s="693" t="s">
        <v>558</v>
      </c>
      <c r="D12" s="693" t="s">
        <v>558</v>
      </c>
      <c r="E12" s="694">
        <v>9.6430000000000007</v>
      </c>
      <c r="F12" s="389" t="s">
        <v>422</v>
      </c>
    </row>
    <row r="13" spans="1:9" ht="14.25" customHeight="1">
      <c r="A13" s="151" t="s">
        <v>896</v>
      </c>
      <c r="B13" s="696"/>
      <c r="C13" s="693"/>
      <c r="D13" s="693"/>
      <c r="E13" s="693"/>
      <c r="F13" s="670" t="s">
        <v>885</v>
      </c>
    </row>
    <row r="14" spans="1:9" ht="14.25" customHeight="1">
      <c r="A14" s="154" t="s">
        <v>897</v>
      </c>
      <c r="B14" s="693" t="s">
        <v>558</v>
      </c>
      <c r="C14" s="693" t="s">
        <v>558</v>
      </c>
      <c r="D14" s="693" t="s">
        <v>558</v>
      </c>
      <c r="E14" s="694">
        <v>9.6430000000000007</v>
      </c>
      <c r="F14" s="697" t="s">
        <v>898</v>
      </c>
    </row>
    <row r="15" spans="1:9" ht="14.25" customHeight="1">
      <c r="A15" s="154" t="s">
        <v>423</v>
      </c>
      <c r="B15" s="693" t="s">
        <v>558</v>
      </c>
      <c r="C15" s="693" t="s">
        <v>558</v>
      </c>
      <c r="D15" s="693" t="s">
        <v>558</v>
      </c>
      <c r="E15" s="693" t="s">
        <v>558</v>
      </c>
      <c r="F15" s="697" t="s">
        <v>424</v>
      </c>
    </row>
    <row r="16" spans="1:9" ht="14.25" customHeight="1">
      <c r="A16" s="154" t="s">
        <v>425</v>
      </c>
      <c r="B16" s="693" t="s">
        <v>558</v>
      </c>
      <c r="C16" s="693" t="s">
        <v>558</v>
      </c>
      <c r="D16" s="693" t="s">
        <v>558</v>
      </c>
      <c r="E16" s="693" t="s">
        <v>558</v>
      </c>
      <c r="F16" s="697" t="s">
        <v>426</v>
      </c>
    </row>
    <row r="17" spans="1:6" ht="14.25" customHeight="1">
      <c r="A17" s="154" t="s">
        <v>427</v>
      </c>
      <c r="B17" s="693" t="s">
        <v>558</v>
      </c>
      <c r="C17" s="693" t="s">
        <v>558</v>
      </c>
      <c r="D17" s="693" t="s">
        <v>558</v>
      </c>
      <c r="E17" s="693" t="s">
        <v>558</v>
      </c>
      <c r="F17" s="697" t="s">
        <v>428</v>
      </c>
    </row>
    <row r="18" spans="1:6" ht="14.25" customHeight="1">
      <c r="A18" s="154" t="s">
        <v>429</v>
      </c>
      <c r="B18" s="693" t="s">
        <v>558</v>
      </c>
      <c r="C18" s="693" t="s">
        <v>558</v>
      </c>
      <c r="D18" s="693" t="s">
        <v>558</v>
      </c>
      <c r="E18" s="693" t="s">
        <v>558</v>
      </c>
      <c r="F18" s="697" t="s">
        <v>430</v>
      </c>
    </row>
    <row r="19" spans="1:6" ht="14.25" customHeight="1">
      <c r="A19" s="91" t="s">
        <v>431</v>
      </c>
      <c r="B19" s="694">
        <v>0.78400000000000003</v>
      </c>
      <c r="C19" s="693" t="s">
        <v>558</v>
      </c>
      <c r="D19" s="693" t="s">
        <v>558</v>
      </c>
      <c r="E19" s="693" t="s">
        <v>558</v>
      </c>
      <c r="F19" s="389" t="s">
        <v>432</v>
      </c>
    </row>
    <row r="20" spans="1:6" ht="14.25" customHeight="1">
      <c r="A20" s="91" t="s">
        <v>433</v>
      </c>
      <c r="B20" s="693" t="s">
        <v>558</v>
      </c>
      <c r="C20" s="693" t="s">
        <v>558</v>
      </c>
      <c r="D20" s="693" t="s">
        <v>558</v>
      </c>
      <c r="E20" s="693" t="s">
        <v>558</v>
      </c>
      <c r="F20" s="389" t="s">
        <v>434</v>
      </c>
    </row>
    <row r="21" spans="1:6" ht="5.0999999999999996" customHeight="1">
      <c r="A21" s="35"/>
      <c r="B21" s="35"/>
      <c r="C21" s="35"/>
      <c r="D21" s="35"/>
      <c r="E21" s="35"/>
      <c r="F21" s="35"/>
    </row>
    <row r="22" spans="1:6" ht="14.25" customHeight="1">
      <c r="A22" s="1051" t="s">
        <v>1658</v>
      </c>
      <c r="B22" s="1051"/>
      <c r="C22" s="1051"/>
      <c r="D22" s="1051"/>
      <c r="E22" s="1051"/>
      <c r="F22" s="1051"/>
    </row>
    <row r="23" spans="1:6" ht="14.25" customHeight="1">
      <c r="A23" s="1051" t="s">
        <v>1208</v>
      </c>
      <c r="B23" s="1051"/>
      <c r="C23" s="1051"/>
      <c r="D23" s="1051"/>
      <c r="E23" s="1051"/>
      <c r="F23" s="1051"/>
    </row>
    <row r="24" spans="1:6" s="443" customFormat="1" ht="14.25" customHeight="1">
      <c r="A24" s="1052" t="s">
        <v>1301</v>
      </c>
      <c r="B24" s="1052"/>
      <c r="C24" s="1052"/>
      <c r="D24" s="1052"/>
      <c r="E24" s="1052"/>
      <c r="F24" s="1052"/>
    </row>
    <row r="25" spans="1:6" s="443" customFormat="1" ht="14.25" customHeight="1">
      <c r="A25" s="1052" t="s">
        <v>1209</v>
      </c>
      <c r="B25" s="1052"/>
      <c r="C25" s="1052"/>
      <c r="D25" s="1052"/>
      <c r="E25" s="1052"/>
      <c r="F25" s="1052"/>
    </row>
    <row r="26" spans="1:6" ht="11.4">
      <c r="A26" s="35"/>
      <c r="B26" s="35"/>
      <c r="C26" s="35"/>
      <c r="D26" s="35"/>
      <c r="E26" s="35"/>
      <c r="F26" s="35"/>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A23:F23"/>
    <mergeCell ref="A24:F24"/>
    <mergeCell ref="A25:F25"/>
    <mergeCell ref="A4:A5"/>
    <mergeCell ref="B5:E5"/>
    <mergeCell ref="F4:F5"/>
    <mergeCell ref="A22:F22"/>
  </mergeCells>
  <phoneticPr fontId="6" type="noConversion"/>
  <hyperlinks>
    <hyperlink ref="H1" location="'Spis tablic_Contents'!A1" display="&lt; POWRÓT"/>
    <hyperlink ref="H2" location="'Spis tablic_Contents'!A1" display="&lt; BACK"/>
  </hyperlinks>
  <pageMargins left="0.78740157480314965" right="0.78740157480314965" top="0.78740157480314965" bottom="0.78740157480314965" header="0.51181102362204722" footer="0.51181102362204722"/>
  <pageSetup paperSize="9" scale="93" fitToHeight="0" orientation="landscape" r:id="rId2"/>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showGridLines="0" workbookViewId="0"/>
  </sheetViews>
  <sheetFormatPr defaultColWidth="9.109375" defaultRowHeight="11.4"/>
  <cols>
    <col min="1" max="1" width="47.5546875" style="702" customWidth="1"/>
    <col min="2" max="5" width="12.44140625" style="702" customWidth="1"/>
    <col min="6" max="6" width="6.6640625" style="702" customWidth="1"/>
    <col min="7" max="16384" width="9.109375" style="702"/>
  </cols>
  <sheetData>
    <row r="1" spans="1:7" ht="13.5" customHeight="1">
      <c r="A1" s="387" t="s">
        <v>1561</v>
      </c>
      <c r="B1" s="387"/>
      <c r="C1" s="387"/>
      <c r="D1" s="387"/>
      <c r="G1" s="19" t="s">
        <v>503</v>
      </c>
    </row>
    <row r="2" spans="1:7" ht="13.5" customHeight="1">
      <c r="A2" s="703" t="s">
        <v>1406</v>
      </c>
      <c r="B2" s="703"/>
      <c r="C2" s="703"/>
      <c r="D2" s="703"/>
      <c r="G2" s="228" t="s">
        <v>504</v>
      </c>
    </row>
    <row r="3" spans="1:7" ht="6" customHeight="1">
      <c r="G3" s="441"/>
    </row>
    <row r="4" spans="1:7" ht="21" customHeight="1">
      <c r="A4" s="906"/>
      <c r="B4" s="1056" t="s">
        <v>1401</v>
      </c>
      <c r="C4" s="1057"/>
      <c r="D4" s="1057"/>
      <c r="E4" s="1057"/>
      <c r="G4" s="441"/>
    </row>
    <row r="5" spans="1:7" s="704" customFormat="1" ht="21.75" customHeight="1">
      <c r="A5" s="1054" t="s">
        <v>1659</v>
      </c>
      <c r="B5" s="1058" t="s">
        <v>1404</v>
      </c>
      <c r="C5" s="1059"/>
      <c r="D5" s="1059"/>
      <c r="E5" s="1059"/>
    </row>
    <row r="6" spans="1:7" s="704" customFormat="1" ht="23.25" customHeight="1">
      <c r="A6" s="1055"/>
      <c r="B6" s="720">
        <v>2010</v>
      </c>
      <c r="C6" s="721">
        <v>2015</v>
      </c>
      <c r="D6" s="721">
        <v>2018</v>
      </c>
      <c r="E6" s="722">
        <v>2019</v>
      </c>
    </row>
    <row r="7" spans="1:7" s="704" customFormat="1" ht="14.25" customHeight="1">
      <c r="A7" s="710" t="s">
        <v>1403</v>
      </c>
      <c r="B7" s="712">
        <v>28</v>
      </c>
      <c r="C7" s="712">
        <v>23</v>
      </c>
      <c r="D7" s="712">
        <v>22</v>
      </c>
      <c r="E7" s="713">
        <v>21</v>
      </c>
    </row>
    <row r="8" spans="1:7" s="704" customFormat="1" ht="14.25" customHeight="1">
      <c r="A8" s="706" t="s">
        <v>1405</v>
      </c>
      <c r="B8" s="718"/>
      <c r="C8" s="718"/>
      <c r="D8" s="714"/>
      <c r="E8" s="715"/>
    </row>
    <row r="9" spans="1:7" s="704" customFormat="1" ht="22.5" customHeight="1">
      <c r="A9" s="707" t="s">
        <v>177</v>
      </c>
      <c r="B9" s="718"/>
      <c r="C9" s="718"/>
      <c r="D9" s="716"/>
      <c r="E9" s="705"/>
    </row>
    <row r="10" spans="1:7" ht="14.25" customHeight="1">
      <c r="A10" s="708" t="s">
        <v>1123</v>
      </c>
      <c r="B10" s="719">
        <v>31.9</v>
      </c>
      <c r="C10" s="716">
        <v>25</v>
      </c>
      <c r="D10" s="717">
        <v>22</v>
      </c>
      <c r="E10" s="709">
        <v>19</v>
      </c>
    </row>
    <row r="11" spans="1:7" ht="14.25" customHeight="1">
      <c r="A11" s="708" t="s">
        <v>1402</v>
      </c>
      <c r="B11" s="719">
        <v>30.8</v>
      </c>
      <c r="C11" s="716">
        <v>25</v>
      </c>
      <c r="D11" s="717">
        <v>25</v>
      </c>
      <c r="E11" s="709">
        <v>22</v>
      </c>
    </row>
    <row r="12" spans="1:7" ht="14.25" customHeight="1">
      <c r="A12" s="708" t="s">
        <v>213</v>
      </c>
      <c r="B12" s="719">
        <v>27.9</v>
      </c>
      <c r="C12" s="716">
        <v>22</v>
      </c>
      <c r="D12" s="717">
        <v>21</v>
      </c>
      <c r="E12" s="709">
        <v>19</v>
      </c>
    </row>
    <row r="13" spans="1:7" ht="14.25" customHeight="1">
      <c r="A13" s="707" t="s">
        <v>178</v>
      </c>
      <c r="B13" s="719"/>
      <c r="C13" s="716"/>
      <c r="D13" s="716"/>
      <c r="E13" s="709"/>
    </row>
    <row r="14" spans="1:7" ht="14.25" customHeight="1">
      <c r="A14" s="708" t="s">
        <v>1115</v>
      </c>
      <c r="B14" s="719">
        <v>19.899999999999999</v>
      </c>
      <c r="C14" s="716">
        <v>18</v>
      </c>
      <c r="D14" s="711">
        <v>16</v>
      </c>
      <c r="E14" s="709">
        <v>16</v>
      </c>
    </row>
    <row r="15" spans="1:7" ht="14.25" customHeight="1">
      <c r="A15" s="708" t="s">
        <v>727</v>
      </c>
      <c r="B15" s="719">
        <v>22.9</v>
      </c>
      <c r="C15" s="716">
        <v>19</v>
      </c>
      <c r="D15" s="711">
        <v>19</v>
      </c>
      <c r="E15" s="709">
        <v>18</v>
      </c>
    </row>
    <row r="16" spans="1:7" ht="14.25" customHeight="1">
      <c r="A16" s="708" t="s">
        <v>810</v>
      </c>
      <c r="B16" s="719">
        <v>21.5</v>
      </c>
      <c r="C16" s="716">
        <v>19</v>
      </c>
      <c r="D16" s="711">
        <v>22</v>
      </c>
      <c r="E16" s="709">
        <v>20</v>
      </c>
    </row>
    <row r="17" spans="1:5" ht="14.25" customHeight="1">
      <c r="A17" s="707" t="s">
        <v>179</v>
      </c>
      <c r="B17" s="719"/>
      <c r="C17" s="716"/>
      <c r="D17" s="709"/>
      <c r="E17" s="709"/>
    </row>
    <row r="18" spans="1:5" ht="14.25" customHeight="1">
      <c r="A18" s="708" t="s">
        <v>88</v>
      </c>
      <c r="B18" s="719">
        <v>25.1</v>
      </c>
      <c r="C18" s="716">
        <v>22</v>
      </c>
      <c r="D18" s="711">
        <v>20</v>
      </c>
      <c r="E18" s="709">
        <v>19</v>
      </c>
    </row>
    <row r="19" spans="1:5" ht="14.25" customHeight="1">
      <c r="A19" s="707" t="s">
        <v>180</v>
      </c>
      <c r="B19" s="719"/>
      <c r="C19" s="716"/>
      <c r="D19" s="709"/>
      <c r="E19" s="709"/>
    </row>
    <row r="20" spans="1:5" ht="14.25" customHeight="1">
      <c r="A20" s="708" t="s">
        <v>816</v>
      </c>
      <c r="B20" s="719">
        <v>18.8</v>
      </c>
      <c r="C20" s="716">
        <v>16</v>
      </c>
      <c r="D20" s="711">
        <v>18</v>
      </c>
      <c r="E20" s="709">
        <v>17</v>
      </c>
    </row>
    <row r="21" spans="1:5" ht="14.25" customHeight="1">
      <c r="A21" s="708" t="s">
        <v>209</v>
      </c>
      <c r="B21" s="719">
        <v>25.5</v>
      </c>
      <c r="C21" s="716">
        <v>20</v>
      </c>
      <c r="D21" s="711">
        <v>19</v>
      </c>
      <c r="E21" s="709">
        <v>17</v>
      </c>
    </row>
    <row r="22" spans="1:5" ht="14.25" customHeight="1">
      <c r="A22" s="707" t="s">
        <v>181</v>
      </c>
      <c r="B22" s="719"/>
      <c r="C22" s="716"/>
      <c r="D22" s="709"/>
      <c r="E22" s="709"/>
    </row>
    <row r="23" spans="1:5" ht="14.25" customHeight="1">
      <c r="A23" s="708" t="s">
        <v>1118</v>
      </c>
      <c r="B23" s="719">
        <v>22.9</v>
      </c>
      <c r="C23" s="716">
        <v>23</v>
      </c>
      <c r="D23" s="711">
        <v>22</v>
      </c>
      <c r="E23" s="709">
        <v>21</v>
      </c>
    </row>
    <row r="24" spans="1:5" ht="14.25" customHeight="1">
      <c r="A24" s="707" t="s">
        <v>182</v>
      </c>
      <c r="B24" s="719"/>
      <c r="C24" s="716"/>
      <c r="D24" s="709"/>
      <c r="E24" s="709"/>
    </row>
    <row r="25" spans="1:5" ht="14.25" customHeight="1">
      <c r="A25" s="708" t="s">
        <v>1117</v>
      </c>
      <c r="B25" s="719">
        <v>35.6</v>
      </c>
      <c r="C25" s="716">
        <v>33</v>
      </c>
      <c r="D25" s="711">
        <v>31</v>
      </c>
      <c r="E25" s="709">
        <v>29</v>
      </c>
    </row>
    <row r="26" spans="1:5" ht="14.25" customHeight="1">
      <c r="A26" s="708" t="s">
        <v>602</v>
      </c>
      <c r="B26" s="719">
        <v>32.299999999999997</v>
      </c>
      <c r="C26" s="716">
        <v>26</v>
      </c>
      <c r="D26" s="711">
        <v>25</v>
      </c>
      <c r="E26" s="709">
        <v>24</v>
      </c>
    </row>
    <row r="27" spans="1:5" ht="14.25" customHeight="1">
      <c r="A27" s="707" t="s">
        <v>183</v>
      </c>
      <c r="B27" s="719"/>
      <c r="C27" s="716"/>
      <c r="D27" s="709"/>
      <c r="E27" s="709"/>
    </row>
    <row r="28" spans="1:5" ht="14.25" customHeight="1">
      <c r="A28" s="708" t="s">
        <v>1122</v>
      </c>
      <c r="B28" s="719">
        <v>29.4</v>
      </c>
      <c r="C28" s="716">
        <v>23</v>
      </c>
      <c r="D28" s="711">
        <v>21</v>
      </c>
      <c r="E28" s="709">
        <v>19</v>
      </c>
    </row>
    <row r="29" spans="1:5" ht="14.25" customHeight="1">
      <c r="A29" s="708" t="s">
        <v>203</v>
      </c>
      <c r="B29" s="719">
        <v>27.9</v>
      </c>
      <c r="C29" s="716">
        <v>23</v>
      </c>
      <c r="D29" s="711">
        <v>22</v>
      </c>
      <c r="E29" s="709">
        <v>21</v>
      </c>
    </row>
    <row r="30" spans="1:5" ht="14.25" customHeight="1">
      <c r="A30" s="708" t="s">
        <v>733</v>
      </c>
      <c r="B30" s="719">
        <v>25.8</v>
      </c>
      <c r="C30" s="716">
        <v>25</v>
      </c>
      <c r="D30" s="711">
        <v>24</v>
      </c>
      <c r="E30" s="709">
        <v>23</v>
      </c>
    </row>
    <row r="31" spans="1:5" ht="14.25" customHeight="1">
      <c r="A31" s="707" t="s">
        <v>184</v>
      </c>
      <c r="B31" s="719"/>
      <c r="C31" s="716"/>
      <c r="D31" s="709"/>
      <c r="E31" s="709"/>
    </row>
    <row r="32" spans="1:5" ht="14.25" customHeight="1">
      <c r="A32" s="708" t="s">
        <v>734</v>
      </c>
      <c r="B32" s="719">
        <v>26.7</v>
      </c>
      <c r="C32" s="716">
        <v>22</v>
      </c>
      <c r="D32" s="711">
        <v>22</v>
      </c>
      <c r="E32" s="709">
        <v>21</v>
      </c>
    </row>
    <row r="33" spans="1:5" ht="14.25" customHeight="1">
      <c r="A33" s="707" t="s">
        <v>185</v>
      </c>
      <c r="B33" s="719"/>
      <c r="C33" s="716"/>
      <c r="D33" s="709"/>
      <c r="E33" s="709"/>
    </row>
    <row r="34" spans="1:5" ht="14.25" customHeight="1">
      <c r="A34" s="708" t="s">
        <v>210</v>
      </c>
      <c r="B34" s="719">
        <v>27.9</v>
      </c>
      <c r="C34" s="716">
        <v>24</v>
      </c>
      <c r="D34" s="711">
        <v>23</v>
      </c>
      <c r="E34" s="709">
        <v>21</v>
      </c>
    </row>
    <row r="35" spans="1:5" ht="14.25" customHeight="1">
      <c r="A35" s="707" t="s">
        <v>186</v>
      </c>
      <c r="B35" s="719"/>
      <c r="C35" s="716"/>
      <c r="D35" s="709"/>
      <c r="E35" s="709"/>
    </row>
    <row r="36" spans="1:5" ht="14.25" customHeight="1">
      <c r="A36" s="708" t="s">
        <v>1114</v>
      </c>
      <c r="B36" s="719">
        <v>23.7</v>
      </c>
      <c r="C36" s="716">
        <v>21</v>
      </c>
      <c r="D36" s="711">
        <v>18</v>
      </c>
      <c r="E36" s="709">
        <v>17</v>
      </c>
    </row>
    <row r="37" spans="1:5" ht="14.25" customHeight="1">
      <c r="A37" s="707" t="s">
        <v>187</v>
      </c>
      <c r="B37" s="719"/>
      <c r="C37" s="716"/>
      <c r="D37" s="709"/>
      <c r="E37" s="709"/>
    </row>
    <row r="38" spans="1:5" ht="14.25" customHeight="1">
      <c r="A38" s="708" t="s">
        <v>1121</v>
      </c>
      <c r="B38" s="719">
        <v>20</v>
      </c>
      <c r="C38" s="716">
        <v>15</v>
      </c>
      <c r="D38" s="711">
        <v>14</v>
      </c>
      <c r="E38" s="709">
        <v>14</v>
      </c>
    </row>
    <row r="39" spans="1:5" ht="14.25" customHeight="1">
      <c r="A39" s="707" t="s">
        <v>188</v>
      </c>
      <c r="B39" s="719"/>
      <c r="C39" s="716"/>
      <c r="D39" s="709"/>
      <c r="E39" s="709"/>
    </row>
    <row r="40" spans="1:5" ht="14.25" customHeight="1">
      <c r="A40" s="708" t="s">
        <v>1116</v>
      </c>
      <c r="B40" s="719">
        <v>42.5</v>
      </c>
      <c r="C40" s="716">
        <v>32</v>
      </c>
      <c r="D40" s="711">
        <v>31</v>
      </c>
      <c r="E40" s="709">
        <v>29</v>
      </c>
    </row>
    <row r="41" spans="1:5" ht="14.25" customHeight="1">
      <c r="A41" s="708" t="s">
        <v>1119</v>
      </c>
      <c r="B41" s="719">
        <v>44.3</v>
      </c>
      <c r="C41" s="716">
        <v>29</v>
      </c>
      <c r="D41" s="711">
        <v>30</v>
      </c>
      <c r="E41" s="709">
        <v>28</v>
      </c>
    </row>
    <row r="42" spans="1:5" ht="14.25" customHeight="1">
      <c r="A42" s="708" t="s">
        <v>214</v>
      </c>
      <c r="B42" s="719">
        <v>42.3</v>
      </c>
      <c r="C42" s="716">
        <v>29</v>
      </c>
      <c r="D42" s="711">
        <v>30</v>
      </c>
      <c r="E42" s="709">
        <v>27</v>
      </c>
    </row>
    <row r="43" spans="1:5" ht="14.25" customHeight="1">
      <c r="A43" s="708" t="s">
        <v>815</v>
      </c>
      <c r="B43" s="719">
        <v>40.9</v>
      </c>
      <c r="C43" s="716">
        <v>28</v>
      </c>
      <c r="D43" s="711">
        <v>27</v>
      </c>
      <c r="E43" s="709">
        <v>25</v>
      </c>
    </row>
    <row r="44" spans="1:5" ht="14.25" customHeight="1">
      <c r="A44" s="707" t="s">
        <v>189</v>
      </c>
      <c r="B44" s="719"/>
      <c r="C44" s="716"/>
      <c r="D44" s="709"/>
      <c r="E44" s="709"/>
    </row>
    <row r="45" spans="1:5" ht="14.25" customHeight="1">
      <c r="A45" s="708" t="s">
        <v>212</v>
      </c>
      <c r="B45" s="719">
        <v>31.2</v>
      </c>
      <c r="C45" s="716">
        <v>27</v>
      </c>
      <c r="D45" s="711">
        <v>18</v>
      </c>
      <c r="E45" s="709">
        <v>17</v>
      </c>
    </row>
    <row r="46" spans="1:5" ht="14.25" customHeight="1">
      <c r="A46" s="707" t="s">
        <v>190</v>
      </c>
      <c r="B46" s="719"/>
      <c r="C46" s="716"/>
      <c r="D46" s="709"/>
      <c r="E46" s="709"/>
    </row>
    <row r="47" spans="1:5" ht="14.25" customHeight="1">
      <c r="A47" s="708" t="s">
        <v>211</v>
      </c>
      <c r="B47" s="719">
        <v>18.399999999999999</v>
      </c>
      <c r="C47" s="716">
        <v>16</v>
      </c>
      <c r="D47" s="711">
        <v>17</v>
      </c>
      <c r="E47" s="709">
        <v>17</v>
      </c>
    </row>
    <row r="48" spans="1:5" ht="14.25" customHeight="1">
      <c r="A48" s="708" t="s">
        <v>744</v>
      </c>
      <c r="B48" s="719">
        <v>22.7</v>
      </c>
      <c r="C48" s="716">
        <v>16</v>
      </c>
      <c r="D48" s="711">
        <v>18</v>
      </c>
      <c r="E48" s="709">
        <v>17</v>
      </c>
    </row>
    <row r="49" spans="1:5" ht="14.25" customHeight="1">
      <c r="A49" s="707" t="s">
        <v>191</v>
      </c>
      <c r="B49" s="719"/>
      <c r="C49" s="716"/>
      <c r="D49" s="709"/>
      <c r="E49" s="709"/>
    </row>
    <row r="50" spans="1:5" ht="14.25" customHeight="1">
      <c r="A50" s="708" t="s">
        <v>493</v>
      </c>
      <c r="B50" s="719">
        <v>24.7</v>
      </c>
      <c r="C50" s="716">
        <v>25</v>
      </c>
      <c r="D50" s="711">
        <v>23</v>
      </c>
      <c r="E50" s="709">
        <v>21</v>
      </c>
    </row>
    <row r="51" spans="1:5" ht="14.25" customHeight="1">
      <c r="A51" s="708" t="s">
        <v>746</v>
      </c>
      <c r="B51" s="719">
        <v>29</v>
      </c>
      <c r="C51" s="716">
        <v>28</v>
      </c>
      <c r="D51" s="711">
        <v>25</v>
      </c>
      <c r="E51" s="709">
        <v>23</v>
      </c>
    </row>
    <row r="52" spans="1:5" ht="14.25" customHeight="1">
      <c r="A52" s="707" t="s">
        <v>192</v>
      </c>
      <c r="B52" s="719"/>
      <c r="C52" s="716"/>
      <c r="D52" s="709"/>
      <c r="E52" s="709"/>
    </row>
    <row r="53" spans="1:5" ht="14.25" customHeight="1">
      <c r="A53" s="708" t="s">
        <v>1120</v>
      </c>
      <c r="B53" s="719">
        <v>17.100000000000001</v>
      </c>
      <c r="C53" s="716">
        <v>16</v>
      </c>
      <c r="D53" s="711">
        <v>16</v>
      </c>
      <c r="E53" s="709">
        <v>16</v>
      </c>
    </row>
    <row r="54" spans="1:5" ht="14.25" customHeight="1">
      <c r="A54" s="708" t="s">
        <v>824</v>
      </c>
      <c r="B54" s="719">
        <v>15.3</v>
      </c>
      <c r="C54" s="716">
        <v>14</v>
      </c>
      <c r="D54" s="717">
        <v>14</v>
      </c>
      <c r="E54" s="709">
        <v>15</v>
      </c>
    </row>
    <row r="56" spans="1:5" ht="38.25" customHeight="1">
      <c r="A56" s="1060" t="s">
        <v>1409</v>
      </c>
      <c r="B56" s="1060"/>
      <c r="C56" s="1060"/>
      <c r="D56" s="1060"/>
      <c r="E56" s="1060"/>
    </row>
    <row r="57" spans="1:5" ht="14.25" customHeight="1">
      <c r="A57" s="1060" t="s">
        <v>1408</v>
      </c>
      <c r="B57" s="1060"/>
      <c r="C57" s="1060"/>
      <c r="D57" s="1060"/>
      <c r="E57" s="1060"/>
    </row>
    <row r="58" spans="1:5" ht="39.75" customHeight="1">
      <c r="A58" s="1053" t="s">
        <v>1407</v>
      </c>
      <c r="B58" s="1053"/>
      <c r="C58" s="1053"/>
      <c r="D58" s="1053"/>
      <c r="E58" s="1053"/>
    </row>
    <row r="59" spans="1:5" ht="26.25" customHeight="1">
      <c r="A59" s="1053" t="s">
        <v>893</v>
      </c>
      <c r="B59" s="1053"/>
      <c r="C59" s="1053"/>
      <c r="D59" s="1053"/>
      <c r="E59" s="1053"/>
    </row>
  </sheetData>
  <mergeCells count="7">
    <mergeCell ref="A59:E59"/>
    <mergeCell ref="A5:A6"/>
    <mergeCell ref="B4:E4"/>
    <mergeCell ref="B5:E5"/>
    <mergeCell ref="A56:E56"/>
    <mergeCell ref="A57:E57"/>
    <mergeCell ref="A58:E58"/>
  </mergeCells>
  <hyperlinks>
    <hyperlink ref="G1" location="'Spis tablic_Contents'!A1" display="&lt; POWRÓT"/>
    <hyperlink ref="G2" location="'Spis tablic_Contents'!A1" display="&lt; BACK"/>
  </hyperlink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showGridLines="0" zoomScaleNormal="100" workbookViewId="0"/>
  </sheetViews>
  <sheetFormatPr defaultColWidth="9.109375" defaultRowHeight="11.4"/>
  <cols>
    <col min="1" max="1" width="29.5546875" style="9" customWidth="1"/>
    <col min="2" max="9" width="13.44140625" style="9" customWidth="1"/>
    <col min="10" max="16384" width="9.109375" style="9"/>
  </cols>
  <sheetData>
    <row r="1" spans="1:12" ht="14.25" customHeight="1">
      <c r="A1" s="387" t="s">
        <v>1562</v>
      </c>
      <c r="B1" s="16"/>
      <c r="C1" s="16"/>
      <c r="D1" s="16"/>
      <c r="E1" s="16"/>
      <c r="F1" s="16"/>
      <c r="G1" s="16"/>
      <c r="H1" s="16"/>
      <c r="I1" s="16"/>
      <c r="K1" s="19" t="s">
        <v>503</v>
      </c>
      <c r="L1" s="10"/>
    </row>
    <row r="2" spans="1:12" ht="14.25" customHeight="1">
      <c r="A2" s="514" t="s">
        <v>1482</v>
      </c>
      <c r="B2" s="17"/>
      <c r="C2" s="17"/>
      <c r="D2" s="17"/>
      <c r="E2" s="17"/>
      <c r="F2" s="17"/>
      <c r="G2" s="17"/>
      <c r="H2" s="17"/>
      <c r="I2" s="17"/>
      <c r="K2" s="228" t="s">
        <v>504</v>
      </c>
      <c r="L2" s="10"/>
    </row>
    <row r="3" spans="1:12" ht="5.0999999999999996" customHeight="1">
      <c r="A3" s="29"/>
      <c r="B3" s="22"/>
      <c r="C3" s="22"/>
      <c r="D3" s="22"/>
      <c r="E3" s="22"/>
      <c r="F3" s="22"/>
      <c r="G3" s="22"/>
      <c r="H3" s="22"/>
      <c r="I3" s="22"/>
      <c r="K3" s="3"/>
      <c r="L3" s="10"/>
    </row>
    <row r="4" spans="1:12" ht="41.25" customHeight="1">
      <c r="A4" s="952" t="s">
        <v>1127</v>
      </c>
      <c r="B4" s="1061" t="s">
        <v>1164</v>
      </c>
      <c r="C4" s="1061"/>
      <c r="D4" s="1061"/>
      <c r="E4" s="1061"/>
      <c r="F4" s="1061" t="s">
        <v>1165</v>
      </c>
      <c r="G4" s="1061"/>
      <c r="H4" s="1061"/>
      <c r="I4" s="925"/>
    </row>
    <row r="5" spans="1:12" ht="96" customHeight="1">
      <c r="A5" s="953"/>
      <c r="B5" s="948" t="s">
        <v>1108</v>
      </c>
      <c r="C5" s="1061" t="s">
        <v>1109</v>
      </c>
      <c r="D5" s="1061"/>
      <c r="E5" s="1061"/>
      <c r="F5" s="948" t="s">
        <v>1108</v>
      </c>
      <c r="G5" s="1061" t="s">
        <v>1110</v>
      </c>
      <c r="H5" s="1061"/>
      <c r="I5" s="950"/>
    </row>
    <row r="6" spans="1:12" ht="33.75" customHeight="1">
      <c r="A6" s="954"/>
      <c r="B6" s="1017"/>
      <c r="C6" s="476" t="s">
        <v>1111</v>
      </c>
      <c r="D6" s="476" t="s">
        <v>1112</v>
      </c>
      <c r="E6" s="476" t="s">
        <v>1113</v>
      </c>
      <c r="F6" s="1017"/>
      <c r="G6" s="476" t="s">
        <v>1111</v>
      </c>
      <c r="H6" s="476" t="s">
        <v>1112</v>
      </c>
      <c r="I6" s="474" t="s">
        <v>1113</v>
      </c>
    </row>
    <row r="7" spans="1:12" ht="14.25" customHeight="1">
      <c r="A7" s="226" t="s">
        <v>1114</v>
      </c>
      <c r="B7" s="820">
        <v>2</v>
      </c>
      <c r="C7" s="821">
        <v>13.5</v>
      </c>
      <c r="D7" s="821">
        <v>14.6</v>
      </c>
      <c r="E7" s="821">
        <v>15.8</v>
      </c>
      <c r="F7" s="820">
        <v>2</v>
      </c>
      <c r="G7" s="821">
        <v>19</v>
      </c>
      <c r="H7" s="821">
        <v>20.100000000000001</v>
      </c>
      <c r="I7" s="822">
        <v>21.1</v>
      </c>
    </row>
    <row r="8" spans="1:12" ht="14.25" customHeight="1">
      <c r="A8" s="91" t="s">
        <v>1115</v>
      </c>
      <c r="B8" s="820">
        <v>2</v>
      </c>
      <c r="C8" s="821">
        <v>14.6</v>
      </c>
      <c r="D8" s="821">
        <v>18.100000000000001</v>
      </c>
      <c r="E8" s="821">
        <v>21.7</v>
      </c>
      <c r="F8" s="820">
        <v>2</v>
      </c>
      <c r="G8" s="821">
        <v>28.6</v>
      </c>
      <c r="H8" s="821">
        <v>30.9</v>
      </c>
      <c r="I8" s="822">
        <v>33.1</v>
      </c>
    </row>
    <row r="9" spans="1:12" ht="14.25" customHeight="1">
      <c r="A9" s="91" t="s">
        <v>1116</v>
      </c>
      <c r="B9" s="820">
        <v>3</v>
      </c>
      <c r="C9" s="821">
        <v>24.1</v>
      </c>
      <c r="D9" s="821">
        <v>26.1</v>
      </c>
      <c r="E9" s="821">
        <v>27.7</v>
      </c>
      <c r="F9" s="820">
        <v>7</v>
      </c>
      <c r="G9" s="821">
        <v>29.5</v>
      </c>
      <c r="H9" s="821">
        <v>34.200000000000003</v>
      </c>
      <c r="I9" s="822">
        <v>40.5</v>
      </c>
    </row>
    <row r="10" spans="1:12" ht="14.25" customHeight="1">
      <c r="A10" s="91" t="s">
        <v>1117</v>
      </c>
      <c r="B10" s="820">
        <v>3</v>
      </c>
      <c r="C10" s="821">
        <v>21.6</v>
      </c>
      <c r="D10" s="821">
        <v>25.2</v>
      </c>
      <c r="E10" s="821">
        <v>29.2</v>
      </c>
      <c r="F10" s="820">
        <v>8</v>
      </c>
      <c r="G10" s="821">
        <v>29.4</v>
      </c>
      <c r="H10" s="821">
        <v>34.9</v>
      </c>
      <c r="I10" s="822">
        <v>49.6</v>
      </c>
    </row>
    <row r="11" spans="1:12" ht="12.75" customHeight="1">
      <c r="A11" s="91" t="s">
        <v>88</v>
      </c>
      <c r="B11" s="820">
        <v>2</v>
      </c>
      <c r="C11" s="821">
        <v>16</v>
      </c>
      <c r="D11" s="821">
        <v>18.2</v>
      </c>
      <c r="E11" s="821">
        <v>20.3</v>
      </c>
      <c r="F11" s="820">
        <v>2</v>
      </c>
      <c r="G11" s="821">
        <v>22.5</v>
      </c>
      <c r="H11" s="821">
        <v>24.5</v>
      </c>
      <c r="I11" s="822">
        <v>26.5</v>
      </c>
    </row>
    <row r="12" spans="1:12" ht="14.25" customHeight="1">
      <c r="A12" s="91" t="s">
        <v>1118</v>
      </c>
      <c r="B12" s="820">
        <v>4</v>
      </c>
      <c r="C12" s="821">
        <v>18.600000000000001</v>
      </c>
      <c r="D12" s="821">
        <v>22.6</v>
      </c>
      <c r="E12" s="821">
        <v>27</v>
      </c>
      <c r="F12" s="820">
        <v>8</v>
      </c>
      <c r="G12" s="821">
        <v>25.6</v>
      </c>
      <c r="H12" s="821">
        <v>31.8</v>
      </c>
      <c r="I12" s="822">
        <v>34.799999999999997</v>
      </c>
    </row>
    <row r="13" spans="1:12" ht="14.25" customHeight="1">
      <c r="A13" s="91" t="s">
        <v>493</v>
      </c>
      <c r="B13" s="820">
        <v>1</v>
      </c>
      <c r="C13" s="821">
        <v>18.2</v>
      </c>
      <c r="D13" s="821">
        <v>18.2</v>
      </c>
      <c r="E13" s="821">
        <v>18.2</v>
      </c>
      <c r="F13" s="820">
        <v>4</v>
      </c>
      <c r="G13" s="821">
        <v>24.6</v>
      </c>
      <c r="H13" s="821">
        <v>26.7</v>
      </c>
      <c r="I13" s="822">
        <v>28.9</v>
      </c>
    </row>
    <row r="14" spans="1:12" ht="14.25" customHeight="1">
      <c r="A14" s="91" t="s">
        <v>1119</v>
      </c>
      <c r="B14" s="820">
        <v>1</v>
      </c>
      <c r="C14" s="821">
        <v>24.9</v>
      </c>
      <c r="D14" s="821">
        <v>24.9</v>
      </c>
      <c r="E14" s="821">
        <v>24.9</v>
      </c>
      <c r="F14" s="820">
        <v>2</v>
      </c>
      <c r="G14" s="821">
        <v>35.9</v>
      </c>
      <c r="H14" s="821">
        <v>40</v>
      </c>
      <c r="I14" s="822">
        <v>44.1</v>
      </c>
    </row>
    <row r="15" spans="1:12" ht="14.25" customHeight="1">
      <c r="A15" s="91" t="s">
        <v>1120</v>
      </c>
      <c r="B15" s="820">
        <v>3</v>
      </c>
      <c r="C15" s="821">
        <v>13.1</v>
      </c>
      <c r="D15" s="821">
        <v>14.6</v>
      </c>
      <c r="E15" s="821">
        <v>16.899999999999999</v>
      </c>
      <c r="F15" s="820">
        <v>3</v>
      </c>
      <c r="G15" s="821">
        <v>18.7</v>
      </c>
      <c r="H15" s="821">
        <v>20.9</v>
      </c>
      <c r="I15" s="822">
        <v>23.6</v>
      </c>
    </row>
    <row r="16" spans="1:12" ht="14.25" customHeight="1">
      <c r="A16" s="91" t="s">
        <v>1121</v>
      </c>
      <c r="B16" s="820">
        <v>2</v>
      </c>
      <c r="C16" s="821">
        <v>12.4</v>
      </c>
      <c r="D16" s="821">
        <v>14.6</v>
      </c>
      <c r="E16" s="821">
        <v>16.8</v>
      </c>
      <c r="F16" s="820">
        <v>8</v>
      </c>
      <c r="G16" s="821">
        <v>14.4</v>
      </c>
      <c r="H16" s="821">
        <v>19.899999999999999</v>
      </c>
      <c r="I16" s="822">
        <v>27.2</v>
      </c>
    </row>
    <row r="17" spans="1:9" ht="14.25" customHeight="1">
      <c r="A17" s="91" t="s">
        <v>1122</v>
      </c>
      <c r="B17" s="820">
        <v>6</v>
      </c>
      <c r="C17" s="821">
        <v>15.7</v>
      </c>
      <c r="D17" s="821">
        <v>18.899999999999999</v>
      </c>
      <c r="E17" s="821">
        <v>24.7</v>
      </c>
      <c r="F17" s="820">
        <v>7</v>
      </c>
      <c r="G17" s="821">
        <v>21.9</v>
      </c>
      <c r="H17" s="821">
        <v>26.3</v>
      </c>
      <c r="I17" s="822">
        <v>37.5</v>
      </c>
    </row>
    <row r="18" spans="1:9" ht="14.25" customHeight="1">
      <c r="A18" s="91" t="s">
        <v>1123</v>
      </c>
      <c r="B18" s="820">
        <v>3</v>
      </c>
      <c r="C18" s="821">
        <v>15.5</v>
      </c>
      <c r="D18" s="821">
        <v>17.600000000000001</v>
      </c>
      <c r="E18" s="821">
        <v>19.100000000000001</v>
      </c>
      <c r="F18" s="820">
        <v>2</v>
      </c>
      <c r="G18" s="821">
        <v>21.9</v>
      </c>
      <c r="H18" s="821">
        <v>23.8</v>
      </c>
      <c r="I18" s="822">
        <v>25.6</v>
      </c>
    </row>
    <row r="19" spans="1:9" ht="14.25" customHeight="1">
      <c r="A19" s="91" t="s">
        <v>816</v>
      </c>
      <c r="B19" s="820">
        <v>1</v>
      </c>
      <c r="C19" s="821">
        <v>14.8</v>
      </c>
      <c r="D19" s="821">
        <v>14.8</v>
      </c>
      <c r="E19" s="821">
        <v>14.8</v>
      </c>
      <c r="F19" s="820">
        <v>2</v>
      </c>
      <c r="G19" s="821">
        <v>20.5</v>
      </c>
      <c r="H19" s="821">
        <v>21.3</v>
      </c>
      <c r="I19" s="822">
        <v>22.2</v>
      </c>
    </row>
    <row r="20" spans="1:9" ht="14.25" customHeight="1">
      <c r="A20" s="91" t="s">
        <v>212</v>
      </c>
      <c r="B20" s="820">
        <v>2</v>
      </c>
      <c r="C20" s="821">
        <v>15.5</v>
      </c>
      <c r="D20" s="821">
        <v>18.100000000000001</v>
      </c>
      <c r="E20" s="821">
        <v>20.7</v>
      </c>
      <c r="F20" s="820">
        <v>2</v>
      </c>
      <c r="G20" s="821">
        <v>25</v>
      </c>
      <c r="H20" s="821">
        <v>28.5</v>
      </c>
      <c r="I20" s="822">
        <v>32</v>
      </c>
    </row>
    <row r="21" spans="1:9" ht="14.25" customHeight="1">
      <c r="A21" s="91" t="s">
        <v>211</v>
      </c>
      <c r="B21" s="820">
        <v>1</v>
      </c>
      <c r="C21" s="821">
        <v>15</v>
      </c>
      <c r="D21" s="821">
        <v>15</v>
      </c>
      <c r="E21" s="821">
        <v>15</v>
      </c>
      <c r="F21" s="820">
        <v>1</v>
      </c>
      <c r="G21" s="821">
        <v>20.2</v>
      </c>
      <c r="H21" s="821">
        <v>20.2</v>
      </c>
      <c r="I21" s="822">
        <v>20.2</v>
      </c>
    </row>
    <row r="22" spans="1:9" ht="14.25" customHeight="1">
      <c r="A22" s="91" t="s">
        <v>734</v>
      </c>
      <c r="B22" s="820">
        <v>1</v>
      </c>
      <c r="C22" s="821">
        <v>18</v>
      </c>
      <c r="D22" s="821">
        <v>18</v>
      </c>
      <c r="E22" s="821">
        <v>18</v>
      </c>
      <c r="F22" s="820">
        <v>2</v>
      </c>
      <c r="G22" s="821">
        <v>26.9</v>
      </c>
      <c r="H22" s="821">
        <v>28.3</v>
      </c>
      <c r="I22" s="822">
        <v>29.7</v>
      </c>
    </row>
    <row r="23" spans="1:9" ht="14.25" customHeight="1">
      <c r="A23" s="91" t="s">
        <v>210</v>
      </c>
      <c r="B23" s="820">
        <v>2</v>
      </c>
      <c r="C23" s="821">
        <v>16.899999999999999</v>
      </c>
      <c r="D23" s="821">
        <v>18.399999999999999</v>
      </c>
      <c r="E23" s="821">
        <v>19.8</v>
      </c>
      <c r="F23" s="820">
        <v>2</v>
      </c>
      <c r="G23" s="821">
        <v>22.5</v>
      </c>
      <c r="H23" s="821">
        <v>23.5</v>
      </c>
      <c r="I23" s="822">
        <v>24.5</v>
      </c>
    </row>
    <row r="24" spans="1:9" ht="14.25" customHeight="1">
      <c r="A24" s="91" t="s">
        <v>727</v>
      </c>
      <c r="B24" s="820">
        <v>1</v>
      </c>
      <c r="C24" s="821">
        <v>15.3</v>
      </c>
      <c r="D24" s="821">
        <v>15.3</v>
      </c>
      <c r="E24" s="821">
        <v>15.3</v>
      </c>
      <c r="F24" s="820">
        <v>3</v>
      </c>
      <c r="G24" s="821">
        <v>22.9</v>
      </c>
      <c r="H24" s="821">
        <v>24.9</v>
      </c>
      <c r="I24" s="822">
        <v>26.4</v>
      </c>
    </row>
    <row r="25" spans="1:9" ht="14.25" customHeight="1">
      <c r="A25" s="91" t="s">
        <v>209</v>
      </c>
      <c r="B25" s="820">
        <v>1</v>
      </c>
      <c r="C25" s="821">
        <v>13.9</v>
      </c>
      <c r="D25" s="821">
        <v>13.9</v>
      </c>
      <c r="E25" s="821">
        <v>13.9</v>
      </c>
      <c r="F25" s="820">
        <v>1</v>
      </c>
      <c r="G25" s="821">
        <v>20.3</v>
      </c>
      <c r="H25" s="821">
        <v>20.3</v>
      </c>
      <c r="I25" s="822">
        <v>20.3</v>
      </c>
    </row>
    <row r="26" spans="1:9" ht="14.25" customHeight="1"/>
    <row r="27" spans="1:9" ht="14.25" customHeight="1">
      <c r="A27" s="818" t="s">
        <v>542</v>
      </c>
      <c r="B27" s="28"/>
      <c r="C27" s="28"/>
      <c r="D27" s="28"/>
      <c r="E27" s="28"/>
      <c r="F27" s="28"/>
      <c r="G27" s="28"/>
    </row>
    <row r="28" spans="1:9" s="84" customFormat="1" ht="14.25" customHeight="1">
      <c r="A28" s="819" t="s">
        <v>893</v>
      </c>
      <c r="B28" s="445"/>
      <c r="C28" s="445"/>
      <c r="D28" s="445"/>
      <c r="E28" s="445"/>
      <c r="F28" s="445"/>
      <c r="G28" s="445"/>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G5:I5"/>
    <mergeCell ref="C5:E5"/>
    <mergeCell ref="A4:A6"/>
    <mergeCell ref="B5:B6"/>
    <mergeCell ref="F5:F6"/>
    <mergeCell ref="B4:E4"/>
    <mergeCell ref="F4:I4"/>
  </mergeCells>
  <phoneticPr fontId="6"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84" fitToHeight="0" orientation="landscape"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showGridLines="0" zoomScale="96" zoomScaleNormal="96" workbookViewId="0"/>
  </sheetViews>
  <sheetFormatPr defaultColWidth="9.109375" defaultRowHeight="11.4"/>
  <cols>
    <col min="1" max="1" width="34.33203125" style="43" customWidth="1"/>
    <col min="2" max="2" width="24.6640625" style="43" customWidth="1"/>
    <col min="3" max="9" width="10.33203125" style="43" customWidth="1"/>
    <col min="10" max="10" width="33.5546875" style="43" customWidth="1"/>
    <col min="11" max="11" width="6.6640625" style="43" customWidth="1"/>
    <col min="12" max="16384" width="9.109375" style="43"/>
  </cols>
  <sheetData>
    <row r="1" spans="1:13" ht="14.25" customHeight="1">
      <c r="A1" s="41" t="s">
        <v>1531</v>
      </c>
      <c r="B1" s="41"/>
      <c r="C1" s="41"/>
      <c r="D1" s="41"/>
      <c r="E1" s="41"/>
      <c r="F1" s="41"/>
      <c r="G1" s="41"/>
      <c r="H1" s="41"/>
      <c r="I1" s="41"/>
      <c r="J1" s="41"/>
      <c r="K1" s="41"/>
      <c r="L1" s="2" t="s">
        <v>503</v>
      </c>
      <c r="M1" s="42"/>
    </row>
    <row r="2" spans="1:13" ht="14.25" customHeight="1">
      <c r="A2" s="112" t="s">
        <v>506</v>
      </c>
      <c r="B2" s="44"/>
      <c r="C2" s="44"/>
      <c r="D2" s="44"/>
      <c r="E2" s="44"/>
      <c r="F2" s="44"/>
      <c r="G2" s="44"/>
      <c r="H2" s="44"/>
      <c r="I2" s="44"/>
      <c r="J2" s="44"/>
      <c r="K2" s="44"/>
      <c r="L2" s="87" t="s">
        <v>504</v>
      </c>
      <c r="M2" s="42"/>
    </row>
    <row r="3" spans="1:13" ht="5.0999999999999996" customHeight="1">
      <c r="A3" s="45"/>
      <c r="B3" s="45"/>
      <c r="C3" s="46"/>
      <c r="D3" s="46"/>
      <c r="E3" s="46"/>
      <c r="F3" s="46"/>
      <c r="G3" s="46"/>
      <c r="H3" s="46"/>
      <c r="I3" s="46"/>
      <c r="J3" s="45"/>
      <c r="K3" s="45"/>
      <c r="L3" s="3"/>
      <c r="M3" s="42"/>
    </row>
    <row r="4" spans="1:13" ht="27.75" customHeight="1">
      <c r="A4" s="939" t="s">
        <v>293</v>
      </c>
      <c r="B4" s="941" t="s">
        <v>919</v>
      </c>
      <c r="C4" s="99">
        <v>2000</v>
      </c>
      <c r="D4" s="47">
        <v>2005</v>
      </c>
      <c r="E4" s="100">
        <v>2010</v>
      </c>
      <c r="F4" s="100">
        <v>2015</v>
      </c>
      <c r="G4" s="101">
        <v>2017</v>
      </c>
      <c r="H4" s="102" t="s">
        <v>1180</v>
      </c>
      <c r="I4" s="870">
        <v>2019</v>
      </c>
      <c r="J4" s="935" t="s">
        <v>294</v>
      </c>
      <c r="K4" s="884"/>
    </row>
    <row r="5" spans="1:13" ht="31.5" customHeight="1">
      <c r="A5" s="940"/>
      <c r="B5" s="942"/>
      <c r="C5" s="943" t="s">
        <v>1181</v>
      </c>
      <c r="D5" s="944"/>
      <c r="E5" s="944"/>
      <c r="F5" s="944"/>
      <c r="G5" s="944"/>
      <c r="H5" s="944"/>
      <c r="I5" s="945"/>
      <c r="J5" s="936"/>
      <c r="K5" s="885"/>
    </row>
    <row r="6" spans="1:13" ht="15" customHeight="1">
      <c r="A6" s="95" t="s">
        <v>347</v>
      </c>
      <c r="B6" s="116" t="s">
        <v>921</v>
      </c>
      <c r="C6" s="864">
        <v>83372</v>
      </c>
      <c r="D6" s="865">
        <v>78722</v>
      </c>
      <c r="E6" s="864">
        <v>82162</v>
      </c>
      <c r="F6" s="866">
        <v>72742</v>
      </c>
      <c r="G6" s="866">
        <v>75046</v>
      </c>
      <c r="H6" s="866">
        <v>74753</v>
      </c>
      <c r="I6" s="866">
        <v>68819</v>
      </c>
      <c r="J6" s="113" t="s">
        <v>352</v>
      </c>
      <c r="K6" s="886"/>
    </row>
    <row r="7" spans="1:13" ht="15" customHeight="1">
      <c r="A7" s="96" t="s">
        <v>348</v>
      </c>
      <c r="B7" s="115" t="s">
        <v>921</v>
      </c>
      <c r="C7" s="867">
        <v>59487</v>
      </c>
      <c r="D7" s="868">
        <v>61589</v>
      </c>
      <c r="E7" s="867">
        <v>56752</v>
      </c>
      <c r="F7" s="869">
        <v>63046</v>
      </c>
      <c r="G7" s="869">
        <v>61097</v>
      </c>
      <c r="H7" s="869">
        <v>58583</v>
      </c>
      <c r="I7" s="869">
        <v>50461</v>
      </c>
      <c r="J7" s="113" t="s">
        <v>353</v>
      </c>
      <c r="K7" s="886"/>
    </row>
    <row r="8" spans="1:13" ht="15" customHeight="1">
      <c r="A8" s="96" t="s">
        <v>356</v>
      </c>
      <c r="B8" s="115" t="s">
        <v>921</v>
      </c>
      <c r="C8" s="867">
        <v>18080</v>
      </c>
      <c r="D8" s="868">
        <v>18165</v>
      </c>
      <c r="E8" s="867">
        <v>22843</v>
      </c>
      <c r="F8" s="869">
        <v>26140</v>
      </c>
      <c r="G8" s="869">
        <v>25139</v>
      </c>
      <c r="H8" s="869">
        <v>26899</v>
      </c>
      <c r="I8" s="869">
        <v>27181</v>
      </c>
      <c r="J8" s="113" t="s">
        <v>354</v>
      </c>
      <c r="K8" s="886"/>
    </row>
    <row r="9" spans="1:13" ht="15" customHeight="1">
      <c r="A9" s="96" t="s">
        <v>357</v>
      </c>
      <c r="B9" s="103" t="s">
        <v>1182</v>
      </c>
      <c r="C9" s="867">
        <v>10509</v>
      </c>
      <c r="D9" s="868">
        <v>12694</v>
      </c>
      <c r="E9" s="867">
        <v>13680</v>
      </c>
      <c r="F9" s="869">
        <v>14480</v>
      </c>
      <c r="G9" s="869">
        <v>16350</v>
      </c>
      <c r="H9" s="869">
        <v>17182</v>
      </c>
      <c r="I9" s="869">
        <v>18145</v>
      </c>
      <c r="J9" s="113" t="s">
        <v>92</v>
      </c>
      <c r="K9" s="886"/>
    </row>
    <row r="10" spans="1:13" ht="15" customHeight="1">
      <c r="A10" s="96" t="s">
        <v>358</v>
      </c>
      <c r="B10" s="103" t="s">
        <v>1182</v>
      </c>
      <c r="C10" s="867">
        <v>3114</v>
      </c>
      <c r="D10" s="868">
        <v>3514</v>
      </c>
      <c r="E10" s="867">
        <v>3852</v>
      </c>
      <c r="F10" s="869">
        <v>3820</v>
      </c>
      <c r="G10" s="869">
        <v>3842</v>
      </c>
      <c r="H10" s="869">
        <v>3816</v>
      </c>
      <c r="I10" s="869">
        <v>3812</v>
      </c>
      <c r="J10" s="113" t="s">
        <v>93</v>
      </c>
      <c r="K10" s="886"/>
    </row>
    <row r="11" spans="1:13" ht="15" customHeight="1">
      <c r="A11" s="96" t="s">
        <v>359</v>
      </c>
      <c r="B11" s="103" t="s">
        <v>922</v>
      </c>
      <c r="C11" s="867">
        <v>5762</v>
      </c>
      <c r="D11" s="868">
        <v>3467</v>
      </c>
      <c r="E11" s="867">
        <v>2743</v>
      </c>
      <c r="F11" s="869">
        <v>3443</v>
      </c>
      <c r="G11" s="869">
        <v>3250</v>
      </c>
      <c r="H11" s="869">
        <v>3182</v>
      </c>
      <c r="I11" s="869">
        <v>2713</v>
      </c>
      <c r="J11" s="113" t="s">
        <v>94</v>
      </c>
      <c r="K11" s="886"/>
    </row>
    <row r="12" spans="1:13" ht="15" customHeight="1">
      <c r="A12" s="96" t="s">
        <v>89</v>
      </c>
      <c r="B12" s="103" t="s">
        <v>1182</v>
      </c>
      <c r="C12" s="867">
        <v>3905</v>
      </c>
      <c r="D12" s="868">
        <v>3554</v>
      </c>
      <c r="E12" s="867">
        <v>4229</v>
      </c>
      <c r="F12" s="869">
        <v>4281</v>
      </c>
      <c r="G12" s="869">
        <v>4166</v>
      </c>
      <c r="H12" s="869">
        <v>4211</v>
      </c>
      <c r="I12" s="869">
        <v>3986</v>
      </c>
      <c r="J12" s="113" t="s">
        <v>95</v>
      </c>
      <c r="K12" s="886"/>
    </row>
    <row r="13" spans="1:13" ht="15" customHeight="1">
      <c r="A13" s="96" t="s">
        <v>90</v>
      </c>
      <c r="B13" s="103" t="s">
        <v>1183</v>
      </c>
      <c r="C13" s="867">
        <v>11346</v>
      </c>
      <c r="D13" s="868">
        <v>6948</v>
      </c>
      <c r="E13" s="867">
        <v>6162</v>
      </c>
      <c r="F13" s="869">
        <v>8142</v>
      </c>
      <c r="G13" s="869">
        <v>8415</v>
      </c>
      <c r="H13" s="869">
        <v>7810</v>
      </c>
      <c r="I13" s="869">
        <v>7373</v>
      </c>
      <c r="J13" s="113" t="s">
        <v>96</v>
      </c>
      <c r="K13" s="886"/>
    </row>
    <row r="14" spans="1:13" ht="15" customHeight="1">
      <c r="A14" s="97" t="s">
        <v>1184</v>
      </c>
      <c r="B14" s="103" t="s">
        <v>922</v>
      </c>
      <c r="C14" s="867">
        <v>5174</v>
      </c>
      <c r="D14" s="868">
        <v>4065</v>
      </c>
      <c r="E14" s="867">
        <v>4141</v>
      </c>
      <c r="F14" s="869">
        <v>3777</v>
      </c>
      <c r="G14" s="869">
        <v>4384</v>
      </c>
      <c r="H14" s="869">
        <v>4541</v>
      </c>
      <c r="I14" s="869">
        <v>4708</v>
      </c>
      <c r="J14" s="113" t="s">
        <v>920</v>
      </c>
      <c r="K14" s="886"/>
    </row>
    <row r="15" spans="1:13" ht="15" customHeight="1">
      <c r="A15" s="96" t="s">
        <v>91</v>
      </c>
      <c r="B15" s="103" t="s">
        <v>922</v>
      </c>
      <c r="C15" s="867">
        <v>6000</v>
      </c>
      <c r="D15" s="868">
        <v>7489</v>
      </c>
      <c r="E15" s="867">
        <v>12007</v>
      </c>
      <c r="F15" s="869">
        <v>12083</v>
      </c>
      <c r="G15" s="869">
        <v>16436</v>
      </c>
      <c r="H15" s="869">
        <v>17317</v>
      </c>
      <c r="I15" s="869">
        <v>17625</v>
      </c>
      <c r="J15" s="113" t="s">
        <v>97</v>
      </c>
      <c r="K15" s="886"/>
    </row>
    <row r="16" spans="1:13" ht="15" customHeight="1">
      <c r="A16" s="98" t="s">
        <v>918</v>
      </c>
      <c r="B16" s="103" t="s">
        <v>922</v>
      </c>
      <c r="C16" s="867">
        <v>4422</v>
      </c>
      <c r="D16" s="868">
        <v>4199</v>
      </c>
      <c r="E16" s="867">
        <v>2847</v>
      </c>
      <c r="F16" s="869">
        <v>1715</v>
      </c>
      <c r="G16" s="869">
        <v>1603</v>
      </c>
      <c r="H16" s="869">
        <v>1552</v>
      </c>
      <c r="I16" s="869">
        <v>1440</v>
      </c>
      <c r="J16" s="114" t="s">
        <v>98</v>
      </c>
      <c r="K16" s="887"/>
    </row>
    <row r="17" spans="1:11" ht="8.25" customHeight="1">
      <c r="E17" s="48"/>
      <c r="F17" s="48"/>
      <c r="G17" s="48"/>
      <c r="H17" s="48"/>
      <c r="I17" s="48"/>
    </row>
    <row r="18" spans="1:11" ht="14.25" customHeight="1">
      <c r="A18" s="937" t="s">
        <v>1522</v>
      </c>
      <c r="B18" s="937"/>
      <c r="C18" s="937"/>
      <c r="D18" s="937"/>
      <c r="E18" s="937"/>
      <c r="F18" s="937"/>
      <c r="G18" s="937"/>
      <c r="H18" s="937"/>
      <c r="I18" s="937"/>
      <c r="J18" s="937"/>
      <c r="K18" s="888"/>
    </row>
    <row r="19" spans="1:11" ht="14.25" customHeight="1">
      <c r="A19" s="938" t="s">
        <v>1523</v>
      </c>
      <c r="B19" s="938"/>
      <c r="C19" s="938"/>
      <c r="D19" s="938"/>
      <c r="E19" s="938"/>
      <c r="F19" s="938"/>
      <c r="G19" s="938"/>
      <c r="H19" s="938"/>
      <c r="I19" s="938"/>
      <c r="J19" s="938"/>
      <c r="K19" s="889"/>
    </row>
  </sheetData>
  <mergeCells count="6">
    <mergeCell ref="J4:J5"/>
    <mergeCell ref="A18:J18"/>
    <mergeCell ref="A19:J19"/>
    <mergeCell ref="A4:A5"/>
    <mergeCell ref="B4:B5"/>
    <mergeCell ref="C5:I5"/>
  </mergeCells>
  <hyperlinks>
    <hyperlink ref="L1" location="'Spis tablic_Contents'!A1" display="&lt; POWRÓT"/>
    <hyperlink ref="L2" location="'Spis tablic_Contents'!A1" display="&lt; BACK"/>
  </hyperlinks>
  <pageMargins left="0.74803149606299213" right="0.74803149606299213" top="0.74803149606299213" bottom="0.62992125984251968" header="0.51181102362204722" footer="0.51181102362204722"/>
  <pageSetup paperSize="9" scale="73" orientation="landscape"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showGridLines="0" zoomScaleNormal="100" workbookViewId="0"/>
  </sheetViews>
  <sheetFormatPr defaultColWidth="9.109375" defaultRowHeight="11.4"/>
  <cols>
    <col min="1" max="1" width="29.5546875" style="9" customWidth="1"/>
    <col min="2" max="9" width="11.44140625" style="9" customWidth="1"/>
    <col min="10" max="16384" width="9.109375" style="9"/>
  </cols>
  <sheetData>
    <row r="1" spans="1:12" ht="14.25" customHeight="1">
      <c r="A1" s="387" t="s">
        <v>1563</v>
      </c>
      <c r="B1" s="16"/>
      <c r="C1" s="16"/>
      <c r="D1" s="16"/>
      <c r="E1" s="16"/>
      <c r="F1" s="16"/>
      <c r="G1" s="16"/>
      <c r="H1" s="16"/>
      <c r="I1" s="16"/>
      <c r="K1" s="2" t="s">
        <v>503</v>
      </c>
      <c r="L1" s="10"/>
    </row>
    <row r="2" spans="1:12" ht="14.25" customHeight="1">
      <c r="A2" s="446" t="s">
        <v>1483</v>
      </c>
      <c r="B2" s="30"/>
      <c r="C2" s="30"/>
      <c r="D2" s="30"/>
      <c r="E2" s="30"/>
      <c r="F2" s="30"/>
      <c r="G2" s="30"/>
      <c r="H2" s="30"/>
      <c r="I2" s="30"/>
      <c r="K2" s="87" t="s">
        <v>504</v>
      </c>
      <c r="L2" s="10"/>
    </row>
    <row r="3" spans="1:12" ht="5.0999999999999996" customHeight="1">
      <c r="A3" s="31"/>
      <c r="B3" s="32"/>
      <c r="C3" s="32"/>
      <c r="D3" s="32"/>
      <c r="E3" s="32"/>
      <c r="F3" s="32"/>
      <c r="G3" s="32"/>
      <c r="H3" s="32"/>
      <c r="I3" s="32"/>
      <c r="K3" s="3"/>
      <c r="L3" s="10"/>
    </row>
    <row r="4" spans="1:12" ht="35.25" customHeight="1">
      <c r="A4" s="952" t="s">
        <v>1127</v>
      </c>
      <c r="B4" s="1061" t="s">
        <v>1124</v>
      </c>
      <c r="C4" s="1061"/>
      <c r="D4" s="1061"/>
      <c r="E4" s="1061"/>
      <c r="F4" s="1061" t="s">
        <v>1125</v>
      </c>
      <c r="G4" s="1061"/>
      <c r="H4" s="1061"/>
      <c r="I4" s="925"/>
    </row>
    <row r="5" spans="1:12" ht="87" customHeight="1">
      <c r="A5" s="953"/>
      <c r="B5" s="949" t="s">
        <v>1108</v>
      </c>
      <c r="C5" s="1061" t="s">
        <v>1110</v>
      </c>
      <c r="D5" s="1061"/>
      <c r="E5" s="1061"/>
      <c r="F5" s="949" t="s">
        <v>1108</v>
      </c>
      <c r="G5" s="1061" t="s">
        <v>1126</v>
      </c>
      <c r="H5" s="1061"/>
      <c r="I5" s="925"/>
    </row>
    <row r="6" spans="1:12" ht="46.5" customHeight="1">
      <c r="A6" s="954"/>
      <c r="B6" s="949"/>
      <c r="C6" s="475" t="s">
        <v>1111</v>
      </c>
      <c r="D6" s="475" t="s">
        <v>1112</v>
      </c>
      <c r="E6" s="476" t="s">
        <v>1113</v>
      </c>
      <c r="F6" s="949"/>
      <c r="G6" s="475" t="s">
        <v>1111</v>
      </c>
      <c r="H6" s="475" t="s">
        <v>1112</v>
      </c>
      <c r="I6" s="473" t="s">
        <v>1113</v>
      </c>
    </row>
    <row r="7" spans="1:12" ht="14.25" customHeight="1">
      <c r="A7" s="480" t="s">
        <v>1114</v>
      </c>
      <c r="B7" s="823">
        <v>1</v>
      </c>
      <c r="C7" s="824">
        <v>12.6</v>
      </c>
      <c r="D7" s="824">
        <v>12.6</v>
      </c>
      <c r="E7" s="821">
        <v>12.6</v>
      </c>
      <c r="F7" s="823">
        <v>1</v>
      </c>
      <c r="G7" s="824">
        <v>1.1000000000000001</v>
      </c>
      <c r="H7" s="824">
        <v>1.1000000000000001</v>
      </c>
      <c r="I7" s="825">
        <v>1.1000000000000001</v>
      </c>
    </row>
    <row r="8" spans="1:12" ht="14.25" customHeight="1">
      <c r="A8" s="258" t="s">
        <v>1115</v>
      </c>
      <c r="B8" s="820">
        <v>2</v>
      </c>
      <c r="C8" s="821">
        <v>18.899999999999999</v>
      </c>
      <c r="D8" s="821">
        <v>22.7</v>
      </c>
      <c r="E8" s="821">
        <v>26.4</v>
      </c>
      <c r="F8" s="820">
        <v>2</v>
      </c>
      <c r="G8" s="821">
        <v>2.1</v>
      </c>
      <c r="H8" s="821">
        <v>2.6</v>
      </c>
      <c r="I8" s="822">
        <v>3</v>
      </c>
    </row>
    <row r="9" spans="1:12" ht="14.25" customHeight="1">
      <c r="A9" s="258" t="s">
        <v>1116</v>
      </c>
      <c r="B9" s="820">
        <v>7</v>
      </c>
      <c r="C9" s="821">
        <v>20.6</v>
      </c>
      <c r="D9" s="821">
        <v>27.5</v>
      </c>
      <c r="E9" s="821">
        <v>54.3</v>
      </c>
      <c r="F9" s="820">
        <v>7</v>
      </c>
      <c r="G9" s="821">
        <v>6.9</v>
      </c>
      <c r="H9" s="821">
        <v>8.5</v>
      </c>
      <c r="I9" s="822">
        <v>11.3</v>
      </c>
    </row>
    <row r="10" spans="1:12" ht="14.25" customHeight="1">
      <c r="A10" s="258" t="s">
        <v>1117</v>
      </c>
      <c r="B10" s="820">
        <v>4</v>
      </c>
      <c r="C10" s="821">
        <v>25.1</v>
      </c>
      <c r="D10" s="821">
        <v>39</v>
      </c>
      <c r="E10" s="821">
        <v>57.1</v>
      </c>
      <c r="F10" s="820">
        <v>2</v>
      </c>
      <c r="G10" s="821">
        <v>4.7</v>
      </c>
      <c r="H10" s="821">
        <v>5</v>
      </c>
      <c r="I10" s="822">
        <v>5.4</v>
      </c>
    </row>
    <row r="11" spans="1:12" ht="14.25" customHeight="1">
      <c r="A11" s="258" t="s">
        <v>88</v>
      </c>
      <c r="B11" s="820">
        <v>1</v>
      </c>
      <c r="C11" s="821">
        <v>19.5</v>
      </c>
      <c r="D11" s="821">
        <v>19.5</v>
      </c>
      <c r="E11" s="821">
        <v>19.5</v>
      </c>
      <c r="F11" s="820">
        <v>1</v>
      </c>
      <c r="G11" s="821">
        <v>4.8</v>
      </c>
      <c r="H11" s="821">
        <v>4.8</v>
      </c>
      <c r="I11" s="822">
        <v>4.8</v>
      </c>
    </row>
    <row r="12" spans="1:12" ht="14.25" customHeight="1">
      <c r="A12" s="258" t="s">
        <v>1118</v>
      </c>
      <c r="B12" s="820">
        <v>5</v>
      </c>
      <c r="C12" s="821">
        <v>15.5</v>
      </c>
      <c r="D12" s="821">
        <v>19.399999999999999</v>
      </c>
      <c r="E12" s="821">
        <v>28</v>
      </c>
      <c r="F12" s="820">
        <v>4</v>
      </c>
      <c r="G12" s="821">
        <v>3.7</v>
      </c>
      <c r="H12" s="821">
        <v>5</v>
      </c>
      <c r="I12" s="822">
        <v>6.3</v>
      </c>
    </row>
    <row r="13" spans="1:12" ht="14.25" customHeight="1">
      <c r="A13" s="258" t="s">
        <v>493</v>
      </c>
      <c r="B13" s="820">
        <v>3</v>
      </c>
      <c r="C13" s="821">
        <v>18.5</v>
      </c>
      <c r="D13" s="821">
        <v>21.7</v>
      </c>
      <c r="E13" s="821">
        <v>24.8</v>
      </c>
      <c r="F13" s="820">
        <v>2</v>
      </c>
      <c r="G13" s="821">
        <v>2.5</v>
      </c>
      <c r="H13" s="821">
        <v>2.8</v>
      </c>
      <c r="I13" s="822">
        <v>3.1</v>
      </c>
    </row>
    <row r="14" spans="1:12" ht="14.25" customHeight="1">
      <c r="A14" s="258" t="s">
        <v>1119</v>
      </c>
      <c r="B14" s="820">
        <v>1</v>
      </c>
      <c r="C14" s="821">
        <v>20.5</v>
      </c>
      <c r="D14" s="821">
        <v>20.5</v>
      </c>
      <c r="E14" s="821">
        <v>20.5</v>
      </c>
      <c r="F14" s="820">
        <v>2</v>
      </c>
      <c r="G14" s="821">
        <v>9.1999999999999993</v>
      </c>
      <c r="H14" s="821">
        <v>9.3000000000000007</v>
      </c>
      <c r="I14" s="822">
        <v>9.5</v>
      </c>
    </row>
    <row r="15" spans="1:12" ht="14.25" customHeight="1">
      <c r="A15" s="258" t="s">
        <v>1120</v>
      </c>
      <c r="B15" s="820">
        <v>3</v>
      </c>
      <c r="C15" s="821">
        <v>9.5</v>
      </c>
      <c r="D15" s="821">
        <v>13.7</v>
      </c>
      <c r="E15" s="821">
        <v>19.2</v>
      </c>
      <c r="F15" s="820">
        <v>1</v>
      </c>
      <c r="G15" s="821">
        <v>5.0999999999999996</v>
      </c>
      <c r="H15" s="821">
        <v>5.0999999999999996</v>
      </c>
      <c r="I15" s="822">
        <v>5.0999999999999996</v>
      </c>
    </row>
    <row r="16" spans="1:12" ht="14.25" customHeight="1">
      <c r="A16" s="258" t="s">
        <v>1121</v>
      </c>
      <c r="B16" s="820">
        <v>9</v>
      </c>
      <c r="C16" s="821">
        <v>11.8</v>
      </c>
      <c r="D16" s="821">
        <v>14.9</v>
      </c>
      <c r="E16" s="821">
        <v>18.600000000000001</v>
      </c>
      <c r="F16" s="820">
        <v>8</v>
      </c>
      <c r="G16" s="821">
        <v>1.2</v>
      </c>
      <c r="H16" s="821">
        <v>2.6</v>
      </c>
      <c r="I16" s="822">
        <v>4.5999999999999996</v>
      </c>
    </row>
    <row r="17" spans="1:9" ht="14.25" customHeight="1">
      <c r="A17" s="258" t="s">
        <v>1122</v>
      </c>
      <c r="B17" s="820">
        <v>4</v>
      </c>
      <c r="C17" s="821">
        <v>21.5</v>
      </c>
      <c r="D17" s="821">
        <v>29.5</v>
      </c>
      <c r="E17" s="821">
        <v>49.7</v>
      </c>
      <c r="F17" s="820">
        <v>2</v>
      </c>
      <c r="G17" s="821">
        <v>2.4</v>
      </c>
      <c r="H17" s="821">
        <v>2.4</v>
      </c>
      <c r="I17" s="822">
        <v>2.4</v>
      </c>
    </row>
    <row r="18" spans="1:9" ht="14.25" customHeight="1">
      <c r="A18" s="258" t="s">
        <v>1123</v>
      </c>
      <c r="B18" s="820">
        <v>3</v>
      </c>
      <c r="C18" s="821">
        <v>13.7</v>
      </c>
      <c r="D18" s="821">
        <v>26.1</v>
      </c>
      <c r="E18" s="821">
        <v>44.1</v>
      </c>
      <c r="F18" s="820">
        <v>1</v>
      </c>
      <c r="G18" s="821">
        <v>4</v>
      </c>
      <c r="H18" s="821">
        <v>4</v>
      </c>
      <c r="I18" s="822">
        <v>4</v>
      </c>
    </row>
    <row r="19" spans="1:9" ht="14.25" customHeight="1">
      <c r="A19" s="258" t="s">
        <v>816</v>
      </c>
      <c r="B19" s="820">
        <v>1</v>
      </c>
      <c r="C19" s="821">
        <v>18.2</v>
      </c>
      <c r="D19" s="821">
        <v>18.2</v>
      </c>
      <c r="E19" s="821">
        <v>18.2</v>
      </c>
      <c r="F19" s="820">
        <v>1</v>
      </c>
      <c r="G19" s="821">
        <v>4</v>
      </c>
      <c r="H19" s="821">
        <v>4</v>
      </c>
      <c r="I19" s="822">
        <v>4</v>
      </c>
    </row>
    <row r="20" spans="1:9" s="35" customFormat="1" ht="14.25" customHeight="1">
      <c r="A20" s="258" t="s">
        <v>212</v>
      </c>
      <c r="B20" s="820">
        <v>1</v>
      </c>
      <c r="C20" s="821">
        <v>21</v>
      </c>
      <c r="D20" s="821">
        <v>21</v>
      </c>
      <c r="E20" s="821">
        <v>21</v>
      </c>
      <c r="F20" s="826">
        <v>1</v>
      </c>
      <c r="G20" s="827">
        <v>7.2</v>
      </c>
      <c r="H20" s="827">
        <v>7.2</v>
      </c>
      <c r="I20" s="828">
        <v>7.2</v>
      </c>
    </row>
    <row r="21" spans="1:9" ht="14.25" customHeight="1">
      <c r="A21" s="258" t="s">
        <v>211</v>
      </c>
      <c r="B21" s="820">
        <v>1</v>
      </c>
      <c r="C21" s="821">
        <v>12.7</v>
      </c>
      <c r="D21" s="821">
        <v>12.7</v>
      </c>
      <c r="E21" s="821">
        <v>12.7</v>
      </c>
      <c r="F21" s="820">
        <v>1</v>
      </c>
      <c r="G21" s="821">
        <v>5.7</v>
      </c>
      <c r="H21" s="821">
        <v>5.7</v>
      </c>
      <c r="I21" s="822">
        <v>5.7</v>
      </c>
    </row>
    <row r="22" spans="1:9" ht="14.25" customHeight="1">
      <c r="A22" s="258" t="s">
        <v>734</v>
      </c>
      <c r="B22" s="820">
        <v>1</v>
      </c>
      <c r="C22" s="821">
        <v>16.600000000000001</v>
      </c>
      <c r="D22" s="821">
        <v>16.600000000000001</v>
      </c>
      <c r="E22" s="821">
        <v>16.600000000000001</v>
      </c>
      <c r="F22" s="820">
        <v>1</v>
      </c>
      <c r="G22" s="821">
        <v>5.2</v>
      </c>
      <c r="H22" s="821">
        <v>5.2</v>
      </c>
      <c r="I22" s="822">
        <v>5.2</v>
      </c>
    </row>
    <row r="23" spans="1:9" ht="14.25" customHeight="1">
      <c r="A23" s="258" t="s">
        <v>210</v>
      </c>
      <c r="B23" s="820">
        <v>2</v>
      </c>
      <c r="C23" s="821">
        <v>15.8</v>
      </c>
      <c r="D23" s="821">
        <v>24.6</v>
      </c>
      <c r="E23" s="821">
        <v>33.299999999999997</v>
      </c>
      <c r="F23" s="820">
        <v>1</v>
      </c>
      <c r="G23" s="821">
        <v>5.4</v>
      </c>
      <c r="H23" s="821">
        <v>5.4</v>
      </c>
      <c r="I23" s="822">
        <v>5.4</v>
      </c>
    </row>
    <row r="24" spans="1:9" ht="14.25" customHeight="1">
      <c r="A24" s="258" t="s">
        <v>727</v>
      </c>
      <c r="B24" s="248">
        <v>2</v>
      </c>
      <c r="C24" s="249">
        <v>10.4</v>
      </c>
      <c r="D24" s="249">
        <v>14.3</v>
      </c>
      <c r="E24" s="249">
        <v>18.100000000000001</v>
      </c>
      <c r="F24" s="820">
        <v>2</v>
      </c>
      <c r="G24" s="821">
        <v>1.7</v>
      </c>
      <c r="H24" s="821">
        <v>2</v>
      </c>
      <c r="I24" s="822">
        <v>2.2999999999999998</v>
      </c>
    </row>
    <row r="25" spans="1:9" ht="14.25" customHeight="1">
      <c r="A25" s="258" t="s">
        <v>209</v>
      </c>
      <c r="B25" s="820">
        <v>1</v>
      </c>
      <c r="C25" s="821">
        <v>15.2</v>
      </c>
      <c r="D25" s="821">
        <v>15.2</v>
      </c>
      <c r="E25" s="821">
        <v>15.2</v>
      </c>
      <c r="F25" s="820">
        <v>1</v>
      </c>
      <c r="G25" s="821">
        <v>6.7</v>
      </c>
      <c r="H25" s="821">
        <v>6.7</v>
      </c>
      <c r="I25" s="822">
        <v>6.7</v>
      </c>
    </row>
    <row r="26" spans="1:9" ht="9" customHeight="1"/>
    <row r="27" spans="1:9" ht="14.25" customHeight="1">
      <c r="A27" s="818" t="s">
        <v>542</v>
      </c>
      <c r="B27" s="28"/>
      <c r="C27" s="28"/>
      <c r="D27" s="28"/>
      <c r="E27" s="28"/>
      <c r="F27" s="28"/>
      <c r="G27" s="28"/>
    </row>
    <row r="28" spans="1:9" ht="14.25" customHeight="1">
      <c r="A28" s="819" t="s">
        <v>893</v>
      </c>
      <c r="B28" s="28"/>
      <c r="C28" s="28"/>
      <c r="D28" s="28"/>
      <c r="E28" s="28"/>
      <c r="F28" s="28"/>
      <c r="G28" s="28"/>
    </row>
  </sheetData>
  <customSheetViews>
    <customSheetView guid="{17A61E15-CB34-4E45-B54C-4890B27A542F}" showGridLines="0">
      <selection activeCell="A3" sqref="A3"/>
      <pageMargins left="0.78740157480314965" right="0.78740157480314965" top="0.78740157480314965" bottom="0.78740157480314965" header="0.51181102362204722" footer="0.51181102362204722"/>
      <pageSetup paperSize="9" scale="89" orientation="portrait" r:id="rId1"/>
      <headerFooter alignWithMargins="0"/>
    </customSheetView>
  </customSheetViews>
  <mergeCells count="7">
    <mergeCell ref="A4:A6"/>
    <mergeCell ref="B5:B6"/>
    <mergeCell ref="F5:F6"/>
    <mergeCell ref="C5:E5"/>
    <mergeCell ref="B4:E4"/>
    <mergeCell ref="F4:I4"/>
    <mergeCell ref="G5:I5"/>
  </mergeCells>
  <phoneticPr fontId="6"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94" orientation="landscape" r:id="rId2"/>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6"/>
  <sheetViews>
    <sheetView showGridLines="0" zoomScaleNormal="100" workbookViewId="0"/>
  </sheetViews>
  <sheetFormatPr defaultColWidth="9.109375" defaultRowHeight="11.4"/>
  <cols>
    <col min="1" max="1" width="32.6640625" style="9" customWidth="1"/>
    <col min="2" max="5" width="15.88671875" style="9" customWidth="1"/>
    <col min="6" max="6" width="15.109375" style="9" customWidth="1"/>
    <col min="7" max="16384" width="9.109375" style="9"/>
  </cols>
  <sheetData>
    <row r="1" spans="1:8" ht="14.25" customHeight="1">
      <c r="A1" s="479" t="s">
        <v>1564</v>
      </c>
      <c r="B1" s="49"/>
      <c r="C1" s="49"/>
      <c r="D1" s="49"/>
      <c r="E1" s="49"/>
      <c r="G1" s="2" t="s">
        <v>503</v>
      </c>
      <c r="H1" s="10"/>
    </row>
    <row r="2" spans="1:8" ht="14.25" customHeight="1">
      <c r="A2" s="85" t="s">
        <v>1484</v>
      </c>
      <c r="B2" s="14"/>
      <c r="C2" s="14"/>
      <c r="D2" s="14"/>
      <c r="E2" s="14"/>
      <c r="G2" s="87" t="s">
        <v>504</v>
      </c>
      <c r="H2" s="10"/>
    </row>
    <row r="3" spans="1:8" ht="5.0999999999999996" customHeight="1">
      <c r="A3" s="15"/>
      <c r="B3" s="22"/>
      <c r="C3" s="22"/>
      <c r="D3" s="22"/>
      <c r="E3" s="22"/>
      <c r="G3" s="3"/>
      <c r="H3" s="10"/>
    </row>
    <row r="4" spans="1:8" ht="28.5" customHeight="1">
      <c r="A4" s="952" t="s">
        <v>1127</v>
      </c>
      <c r="B4" s="1061" t="s">
        <v>1128</v>
      </c>
      <c r="C4" s="1061"/>
      <c r="D4" s="1061"/>
      <c r="E4" s="925"/>
    </row>
    <row r="5" spans="1:8" ht="72" customHeight="1">
      <c r="A5" s="953"/>
      <c r="B5" s="949" t="s">
        <v>1108</v>
      </c>
      <c r="C5" s="1061" t="s">
        <v>1129</v>
      </c>
      <c r="D5" s="1061"/>
      <c r="E5" s="925"/>
    </row>
    <row r="6" spans="1:8" ht="31.5" customHeight="1">
      <c r="A6" s="954"/>
      <c r="B6" s="1017"/>
      <c r="C6" s="476" t="s">
        <v>1111</v>
      </c>
      <c r="D6" s="476" t="s">
        <v>1112</v>
      </c>
      <c r="E6" s="474" t="s">
        <v>1113</v>
      </c>
    </row>
    <row r="7" spans="1:8" ht="14.25" customHeight="1">
      <c r="A7" s="91" t="s">
        <v>59</v>
      </c>
      <c r="B7" s="829">
        <v>1</v>
      </c>
      <c r="C7" s="829">
        <v>333</v>
      </c>
      <c r="D7" s="829">
        <v>333</v>
      </c>
      <c r="E7" s="830">
        <v>333</v>
      </c>
    </row>
    <row r="8" spans="1:8" ht="14.25" customHeight="1">
      <c r="A8" s="91" t="s">
        <v>60</v>
      </c>
      <c r="B8" s="826">
        <v>2</v>
      </c>
      <c r="C8" s="826">
        <v>430</v>
      </c>
      <c r="D8" s="826">
        <v>442</v>
      </c>
      <c r="E8" s="830">
        <v>455</v>
      </c>
    </row>
    <row r="9" spans="1:8" ht="14.25" customHeight="1">
      <c r="A9" s="91" t="s">
        <v>61</v>
      </c>
      <c r="B9" s="826">
        <v>3</v>
      </c>
      <c r="C9" s="826">
        <v>383</v>
      </c>
      <c r="D9" s="826">
        <v>416</v>
      </c>
      <c r="E9" s="830">
        <v>460</v>
      </c>
    </row>
    <row r="10" spans="1:8" ht="14.25" customHeight="1">
      <c r="A10" s="91" t="s">
        <v>72</v>
      </c>
      <c r="B10" s="826">
        <v>2</v>
      </c>
      <c r="C10" s="826">
        <v>400</v>
      </c>
      <c r="D10" s="826">
        <v>597</v>
      </c>
      <c r="E10" s="830">
        <v>794</v>
      </c>
    </row>
    <row r="11" spans="1:8" ht="14.25" customHeight="1">
      <c r="A11" s="91" t="s">
        <v>73</v>
      </c>
      <c r="B11" s="826">
        <v>1</v>
      </c>
      <c r="C11" s="826">
        <v>327</v>
      </c>
      <c r="D11" s="826">
        <v>327</v>
      </c>
      <c r="E11" s="830">
        <v>327</v>
      </c>
    </row>
    <row r="12" spans="1:8" ht="14.25" customHeight="1">
      <c r="A12" s="91" t="s">
        <v>74</v>
      </c>
      <c r="B12" s="826">
        <v>4</v>
      </c>
      <c r="C12" s="826">
        <v>392</v>
      </c>
      <c r="D12" s="826">
        <v>463</v>
      </c>
      <c r="E12" s="830">
        <v>530</v>
      </c>
    </row>
    <row r="13" spans="1:8" ht="14.25" customHeight="1">
      <c r="A13" s="91" t="s">
        <v>75</v>
      </c>
      <c r="B13" s="826">
        <v>2</v>
      </c>
      <c r="C13" s="826">
        <v>372</v>
      </c>
      <c r="D13" s="826">
        <v>375</v>
      </c>
      <c r="E13" s="830">
        <v>377</v>
      </c>
    </row>
    <row r="14" spans="1:8" ht="14.25" customHeight="1">
      <c r="A14" s="91" t="s">
        <v>76</v>
      </c>
      <c r="B14" s="826">
        <v>2</v>
      </c>
      <c r="C14" s="826">
        <v>427</v>
      </c>
      <c r="D14" s="826">
        <v>449</v>
      </c>
      <c r="E14" s="830">
        <v>471</v>
      </c>
    </row>
    <row r="15" spans="1:8" ht="14.25" customHeight="1">
      <c r="A15" s="91" t="s">
        <v>78</v>
      </c>
      <c r="B15" s="826">
        <v>5</v>
      </c>
      <c r="C15" s="826">
        <v>278</v>
      </c>
      <c r="D15" s="826">
        <v>304</v>
      </c>
      <c r="E15" s="830">
        <v>342</v>
      </c>
    </row>
    <row r="16" spans="1:8" ht="14.25" customHeight="1">
      <c r="A16" s="91" t="s">
        <v>79</v>
      </c>
      <c r="B16" s="826">
        <v>1</v>
      </c>
      <c r="C16" s="826">
        <v>578</v>
      </c>
      <c r="D16" s="826">
        <v>578</v>
      </c>
      <c r="E16" s="830">
        <v>578</v>
      </c>
    </row>
    <row r="17" spans="1:7" ht="14.25" customHeight="1">
      <c r="A17" s="91" t="s">
        <v>80</v>
      </c>
      <c r="B17" s="826">
        <v>2</v>
      </c>
      <c r="C17" s="826">
        <v>389</v>
      </c>
      <c r="D17" s="826">
        <v>491</v>
      </c>
      <c r="E17" s="830">
        <v>592</v>
      </c>
    </row>
    <row r="18" spans="1:7" ht="14.25" customHeight="1">
      <c r="A18" s="91" t="s">
        <v>82</v>
      </c>
      <c r="B18" s="826">
        <v>1</v>
      </c>
      <c r="C18" s="826">
        <v>349</v>
      </c>
      <c r="D18" s="826">
        <v>349</v>
      </c>
      <c r="E18" s="830">
        <v>349</v>
      </c>
    </row>
    <row r="19" spans="1:7" s="35" customFormat="1" ht="14.25" customHeight="1">
      <c r="A19" s="91" t="s">
        <v>212</v>
      </c>
      <c r="B19" s="826">
        <v>1</v>
      </c>
      <c r="C19" s="826">
        <v>429</v>
      </c>
      <c r="D19" s="826">
        <v>429</v>
      </c>
      <c r="E19" s="830">
        <v>429</v>
      </c>
    </row>
    <row r="20" spans="1:7" ht="14.25" customHeight="1">
      <c r="A20" s="91" t="s">
        <v>211</v>
      </c>
      <c r="B20" s="826">
        <v>1</v>
      </c>
      <c r="C20" s="826">
        <v>291</v>
      </c>
      <c r="D20" s="826">
        <v>291</v>
      </c>
      <c r="E20" s="830">
        <v>291</v>
      </c>
    </row>
    <row r="21" spans="1:7" ht="14.25" customHeight="1">
      <c r="A21" s="91" t="s">
        <v>210</v>
      </c>
      <c r="B21" s="826">
        <v>2</v>
      </c>
      <c r="C21" s="826">
        <v>263</v>
      </c>
      <c r="D21" s="826">
        <v>356</v>
      </c>
      <c r="E21" s="830">
        <v>449</v>
      </c>
    </row>
    <row r="22" spans="1:7" ht="14.25" customHeight="1">
      <c r="A22" s="91" t="s">
        <v>85</v>
      </c>
      <c r="B22" s="826">
        <v>1</v>
      </c>
      <c r="C22" s="826">
        <v>341</v>
      </c>
      <c r="D22" s="826">
        <v>341</v>
      </c>
      <c r="E22" s="830">
        <v>341</v>
      </c>
    </row>
    <row r="23" spans="1:7" ht="14.25" customHeight="1">
      <c r="A23" s="91" t="s">
        <v>209</v>
      </c>
      <c r="B23" s="826">
        <v>1</v>
      </c>
      <c r="C23" s="826">
        <v>344</v>
      </c>
      <c r="D23" s="826">
        <v>344</v>
      </c>
      <c r="E23" s="830">
        <v>344</v>
      </c>
    </row>
    <row r="24" spans="1:7" ht="14.25" customHeight="1">
      <c r="A24" s="8"/>
      <c r="B24" s="51"/>
      <c r="C24" s="51"/>
      <c r="D24" s="51"/>
      <c r="E24" s="51"/>
    </row>
    <row r="25" spans="1:7">
      <c r="A25" s="818" t="s">
        <v>542</v>
      </c>
      <c r="B25" s="28"/>
      <c r="C25" s="28"/>
      <c r="D25" s="28"/>
      <c r="E25" s="28"/>
      <c r="F25" s="28"/>
      <c r="G25" s="28"/>
    </row>
    <row r="26" spans="1:7">
      <c r="A26" s="819" t="s">
        <v>893</v>
      </c>
      <c r="B26" s="28"/>
      <c r="C26" s="28"/>
      <c r="D26" s="28"/>
      <c r="E26" s="28"/>
      <c r="F26" s="28"/>
      <c r="G26" s="28"/>
    </row>
  </sheetData>
  <customSheetViews>
    <customSheetView guid="{17A61E15-CB34-4E45-B54C-4890B27A542F}" showGridLines="0">
      <selection activeCell="A3" sqref="A3"/>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4">
    <mergeCell ref="C5:E5"/>
    <mergeCell ref="A4:A6"/>
    <mergeCell ref="B5:B6"/>
    <mergeCell ref="B4:E4"/>
  </mergeCells>
  <phoneticPr fontId="6" type="noConversion"/>
  <hyperlinks>
    <hyperlink ref="G1" location="'Spis tablic_Contents'!A1" display="&lt; POWRÓT"/>
    <hyperlink ref="G2" location="'Spis tablic_Contents'!A1" display="&lt; BACK"/>
  </hyperlinks>
  <pageMargins left="0.78740157480314965" right="0.78740157480314965" top="0.78740157480314965" bottom="0.78740157480314965" header="0.51181102362204722" footer="0.51181102362204722"/>
  <pageSetup paperSize="9" fitToHeight="0" orientation="landscape" r:id="rId2"/>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showGridLines="0" zoomScaleNormal="100" workbookViewId="0"/>
  </sheetViews>
  <sheetFormatPr defaultColWidth="9.109375" defaultRowHeight="11.4"/>
  <cols>
    <col min="1" max="1" width="30.109375" style="9" customWidth="1"/>
    <col min="2" max="9" width="12.44140625" style="9" customWidth="1"/>
    <col min="10" max="16384" width="9.109375" style="9"/>
  </cols>
  <sheetData>
    <row r="1" spans="1:12" ht="14.25" customHeight="1">
      <c r="A1" s="481" t="s">
        <v>1565</v>
      </c>
      <c r="B1" s="481"/>
      <c r="C1" s="481"/>
      <c r="D1" s="481"/>
      <c r="E1" s="481"/>
      <c r="F1" s="481"/>
      <c r="G1" s="16"/>
      <c r="H1" s="16"/>
      <c r="I1" s="16"/>
      <c r="K1" s="2" t="s">
        <v>503</v>
      </c>
      <c r="L1" s="10"/>
    </row>
    <row r="2" spans="1:12" ht="14.25" customHeight="1">
      <c r="A2" s="372" t="s">
        <v>1485</v>
      </c>
      <c r="B2" s="17"/>
      <c r="C2" s="17"/>
      <c r="D2" s="17"/>
      <c r="E2" s="17"/>
      <c r="F2" s="17"/>
      <c r="G2" s="17"/>
      <c r="H2" s="17"/>
      <c r="I2" s="17"/>
      <c r="K2" s="87" t="s">
        <v>504</v>
      </c>
      <c r="L2" s="10"/>
    </row>
    <row r="3" spans="1:12" ht="5.0999999999999996" customHeight="1">
      <c r="A3" s="15"/>
      <c r="B3" s="22"/>
      <c r="C3" s="22"/>
      <c r="D3" s="22"/>
      <c r="E3" s="22"/>
      <c r="F3" s="22"/>
      <c r="G3" s="22"/>
      <c r="H3" s="22"/>
      <c r="I3" s="22"/>
      <c r="K3" s="3"/>
      <c r="L3" s="10"/>
    </row>
    <row r="4" spans="1:12" ht="33" customHeight="1">
      <c r="A4" s="952" t="s">
        <v>1127</v>
      </c>
      <c r="B4" s="1061" t="s">
        <v>1130</v>
      </c>
      <c r="C4" s="1061"/>
      <c r="D4" s="1061"/>
      <c r="E4" s="1061"/>
      <c r="F4" s="1061" t="s">
        <v>1131</v>
      </c>
      <c r="G4" s="1061"/>
      <c r="H4" s="1061"/>
      <c r="I4" s="925"/>
    </row>
    <row r="5" spans="1:12" ht="90" customHeight="1">
      <c r="A5" s="953"/>
      <c r="B5" s="948" t="s">
        <v>1108</v>
      </c>
      <c r="C5" s="1061" t="s">
        <v>1132</v>
      </c>
      <c r="D5" s="1061"/>
      <c r="E5" s="1061"/>
      <c r="F5" s="948" t="s">
        <v>1108</v>
      </c>
      <c r="G5" s="1061" t="s">
        <v>1133</v>
      </c>
      <c r="H5" s="1061"/>
      <c r="I5" s="925"/>
    </row>
    <row r="6" spans="1:12" ht="38.25" customHeight="1">
      <c r="A6" s="954"/>
      <c r="B6" s="1017"/>
      <c r="C6" s="478" t="s">
        <v>1111</v>
      </c>
      <c r="D6" s="478" t="s">
        <v>1112</v>
      </c>
      <c r="E6" s="478" t="s">
        <v>1113</v>
      </c>
      <c r="F6" s="1017"/>
      <c r="G6" s="478" t="s">
        <v>1111</v>
      </c>
      <c r="H6" s="478" t="s">
        <v>1112</v>
      </c>
      <c r="I6" s="477" t="s">
        <v>1113</v>
      </c>
    </row>
    <row r="7" spans="1:12" ht="14.25" customHeight="1">
      <c r="A7" s="91" t="s">
        <v>59</v>
      </c>
      <c r="B7" s="826">
        <v>1</v>
      </c>
      <c r="C7" s="831">
        <v>0.5</v>
      </c>
      <c r="D7" s="831">
        <v>0.5</v>
      </c>
      <c r="E7" s="831">
        <v>0.5</v>
      </c>
      <c r="F7" s="826">
        <v>1</v>
      </c>
      <c r="G7" s="832">
        <v>3.0000000000000001E-3</v>
      </c>
      <c r="H7" s="832">
        <v>3.0000000000000001E-3</v>
      </c>
      <c r="I7" s="833">
        <v>3.0000000000000001E-3</v>
      </c>
    </row>
    <row r="8" spans="1:12" ht="14.25" customHeight="1">
      <c r="A8" s="91" t="s">
        <v>60</v>
      </c>
      <c r="B8" s="826">
        <v>1</v>
      </c>
      <c r="C8" s="831">
        <v>0.77</v>
      </c>
      <c r="D8" s="831">
        <v>0.77</v>
      </c>
      <c r="E8" s="831">
        <v>0.77</v>
      </c>
      <c r="F8" s="826">
        <v>1</v>
      </c>
      <c r="G8" s="832">
        <v>1.2E-2</v>
      </c>
      <c r="H8" s="832">
        <v>1.2E-2</v>
      </c>
      <c r="I8" s="833">
        <v>1.2E-2</v>
      </c>
    </row>
    <row r="9" spans="1:12" ht="14.25" customHeight="1">
      <c r="A9" s="91" t="s">
        <v>61</v>
      </c>
      <c r="B9" s="826">
        <v>1</v>
      </c>
      <c r="C9" s="831">
        <v>1.51</v>
      </c>
      <c r="D9" s="831">
        <v>1.51</v>
      </c>
      <c r="E9" s="831">
        <v>1.51</v>
      </c>
      <c r="F9" s="826">
        <v>1</v>
      </c>
      <c r="G9" s="832">
        <v>1.7000000000000001E-2</v>
      </c>
      <c r="H9" s="832">
        <v>1.7000000000000001E-2</v>
      </c>
      <c r="I9" s="833">
        <v>1.7000000000000001E-2</v>
      </c>
    </row>
    <row r="10" spans="1:12" ht="14.25" customHeight="1">
      <c r="A10" s="91" t="s">
        <v>72</v>
      </c>
      <c r="B10" s="826">
        <v>3</v>
      </c>
      <c r="C10" s="831">
        <v>1.08</v>
      </c>
      <c r="D10" s="831">
        <v>1.28</v>
      </c>
      <c r="E10" s="831">
        <v>1.49</v>
      </c>
      <c r="F10" s="826">
        <v>3</v>
      </c>
      <c r="G10" s="832">
        <v>1.0999999999999999E-2</v>
      </c>
      <c r="H10" s="832">
        <v>1.2999999999999999E-2</v>
      </c>
      <c r="I10" s="833">
        <v>1.6E-2</v>
      </c>
    </row>
    <row r="11" spans="1:12" ht="14.25" customHeight="1">
      <c r="A11" s="91" t="s">
        <v>88</v>
      </c>
      <c r="B11" s="826">
        <v>1</v>
      </c>
      <c r="C11" s="831">
        <v>1.59</v>
      </c>
      <c r="D11" s="831">
        <v>1.59</v>
      </c>
      <c r="E11" s="831">
        <v>1.59</v>
      </c>
      <c r="F11" s="826">
        <v>1</v>
      </c>
      <c r="G11" s="832">
        <v>5.0000000000000001E-3</v>
      </c>
      <c r="H11" s="832">
        <v>5.0000000000000001E-3</v>
      </c>
      <c r="I11" s="833">
        <v>5.0000000000000001E-3</v>
      </c>
    </row>
    <row r="12" spans="1:12" ht="14.25" customHeight="1">
      <c r="A12" s="91" t="s">
        <v>74</v>
      </c>
      <c r="B12" s="826">
        <v>1</v>
      </c>
      <c r="C12" s="831">
        <v>1.23</v>
      </c>
      <c r="D12" s="831">
        <v>1.23</v>
      </c>
      <c r="E12" s="831">
        <v>1.23</v>
      </c>
      <c r="F12" s="826">
        <v>3</v>
      </c>
      <c r="G12" s="832">
        <v>8.9999999999999993E-3</v>
      </c>
      <c r="H12" s="832">
        <v>0.01</v>
      </c>
      <c r="I12" s="833">
        <v>1.0999999999999999E-2</v>
      </c>
    </row>
    <row r="13" spans="1:12" ht="14.25" customHeight="1">
      <c r="A13" s="91" t="s">
        <v>75</v>
      </c>
      <c r="B13" s="826">
        <v>1</v>
      </c>
      <c r="C13" s="831">
        <v>0.77</v>
      </c>
      <c r="D13" s="831">
        <v>0.77</v>
      </c>
      <c r="E13" s="831">
        <v>0.77</v>
      </c>
      <c r="F13" s="826">
        <v>1</v>
      </c>
      <c r="G13" s="832">
        <v>8.9999999999999993E-3</v>
      </c>
      <c r="H13" s="832">
        <v>8.9999999999999993E-3</v>
      </c>
      <c r="I13" s="833">
        <v>8.9999999999999993E-3</v>
      </c>
    </row>
    <row r="14" spans="1:12" ht="14.25" customHeight="1">
      <c r="A14" s="91" t="s">
        <v>76</v>
      </c>
      <c r="B14" s="826">
        <v>1</v>
      </c>
      <c r="C14" s="831">
        <v>1.99</v>
      </c>
      <c r="D14" s="831">
        <v>1.99</v>
      </c>
      <c r="E14" s="831">
        <v>1.99</v>
      </c>
      <c r="F14" s="826">
        <v>1</v>
      </c>
      <c r="G14" s="832">
        <v>1.6E-2</v>
      </c>
      <c r="H14" s="832">
        <v>1.6E-2</v>
      </c>
      <c r="I14" s="833">
        <v>1.6E-2</v>
      </c>
    </row>
    <row r="15" spans="1:12" ht="14.25" customHeight="1">
      <c r="A15" s="91" t="s">
        <v>77</v>
      </c>
      <c r="B15" s="782" t="s">
        <v>558</v>
      </c>
      <c r="C15" s="782" t="s">
        <v>558</v>
      </c>
      <c r="D15" s="782" t="s">
        <v>558</v>
      </c>
      <c r="E15" s="782" t="s">
        <v>558</v>
      </c>
      <c r="F15" s="826">
        <v>1</v>
      </c>
      <c r="G15" s="832">
        <v>4.0000000000000001E-3</v>
      </c>
      <c r="H15" s="832">
        <v>4.0000000000000001E-3</v>
      </c>
      <c r="I15" s="833">
        <v>4.0000000000000001E-3</v>
      </c>
    </row>
    <row r="16" spans="1:12" ht="14.25" customHeight="1">
      <c r="A16" s="91" t="s">
        <v>78</v>
      </c>
      <c r="B16" s="826">
        <v>1</v>
      </c>
      <c r="C16" s="831">
        <v>0.49</v>
      </c>
      <c r="D16" s="831">
        <v>0.49</v>
      </c>
      <c r="E16" s="831">
        <v>0.49</v>
      </c>
      <c r="F16" s="826">
        <v>1</v>
      </c>
      <c r="G16" s="832">
        <v>4.0000000000000001E-3</v>
      </c>
      <c r="H16" s="832">
        <v>4.0000000000000001E-3</v>
      </c>
      <c r="I16" s="833">
        <v>4.0000000000000001E-3</v>
      </c>
    </row>
    <row r="17" spans="1:9" ht="14.25" customHeight="1">
      <c r="A17" s="91" t="s">
        <v>79</v>
      </c>
      <c r="B17" s="826">
        <v>1</v>
      </c>
      <c r="C17" s="831">
        <v>1.1399999999999999</v>
      </c>
      <c r="D17" s="831">
        <v>1.1399999999999999</v>
      </c>
      <c r="E17" s="831">
        <v>1.1399999999999999</v>
      </c>
      <c r="F17" s="826">
        <v>4</v>
      </c>
      <c r="G17" s="832">
        <v>5.0000000000000001E-3</v>
      </c>
      <c r="H17" s="832">
        <v>6.0000000000000001E-3</v>
      </c>
      <c r="I17" s="833">
        <v>6.0000000000000001E-3</v>
      </c>
    </row>
    <row r="18" spans="1:9" ht="14.25" customHeight="1">
      <c r="A18" s="91" t="s">
        <v>80</v>
      </c>
      <c r="B18" s="826">
        <v>1</v>
      </c>
      <c r="C18" s="831">
        <v>0.71</v>
      </c>
      <c r="D18" s="831">
        <v>0.71</v>
      </c>
      <c r="E18" s="831">
        <v>0.71</v>
      </c>
      <c r="F18" s="826">
        <v>1</v>
      </c>
      <c r="G18" s="832">
        <v>1.2999999999999999E-2</v>
      </c>
      <c r="H18" s="832">
        <v>1.2999999999999999E-2</v>
      </c>
      <c r="I18" s="833">
        <v>1.2999999999999999E-2</v>
      </c>
    </row>
    <row r="19" spans="1:9" ht="14.25" customHeight="1">
      <c r="A19" s="91" t="s">
        <v>82</v>
      </c>
      <c r="B19" s="826">
        <v>1</v>
      </c>
      <c r="C19" s="831">
        <v>0.35</v>
      </c>
      <c r="D19" s="831">
        <v>0.35</v>
      </c>
      <c r="E19" s="831">
        <v>0.35</v>
      </c>
      <c r="F19" s="826">
        <v>2</v>
      </c>
      <c r="G19" s="832">
        <v>5.0000000000000001E-3</v>
      </c>
      <c r="H19" s="832">
        <v>5.0000000000000001E-3</v>
      </c>
      <c r="I19" s="833">
        <v>6.0000000000000001E-3</v>
      </c>
    </row>
    <row r="20" spans="1:9" s="35" customFormat="1" ht="14.25" customHeight="1">
      <c r="A20" s="91" t="s">
        <v>212</v>
      </c>
      <c r="B20" s="826">
        <v>1</v>
      </c>
      <c r="C20" s="831">
        <v>1.01</v>
      </c>
      <c r="D20" s="831">
        <v>1.01</v>
      </c>
      <c r="E20" s="831">
        <v>1.01</v>
      </c>
      <c r="F20" s="826">
        <v>1</v>
      </c>
      <c r="G20" s="832">
        <v>1.0999999999999999E-2</v>
      </c>
      <c r="H20" s="832">
        <v>1.0999999999999999E-2</v>
      </c>
      <c r="I20" s="833">
        <v>1.0999999999999999E-2</v>
      </c>
    </row>
    <row r="21" spans="1:9" ht="14.25" customHeight="1">
      <c r="A21" s="91" t="s">
        <v>211</v>
      </c>
      <c r="B21" s="826">
        <v>1</v>
      </c>
      <c r="C21" s="831">
        <v>0.73</v>
      </c>
      <c r="D21" s="831">
        <v>0.73</v>
      </c>
      <c r="E21" s="831">
        <v>0.73</v>
      </c>
      <c r="F21" s="826">
        <v>1</v>
      </c>
      <c r="G21" s="832">
        <v>4.0000000000000001E-3</v>
      </c>
      <c r="H21" s="832">
        <v>4.0000000000000001E-3</v>
      </c>
      <c r="I21" s="833">
        <v>4.0000000000000001E-3</v>
      </c>
    </row>
    <row r="22" spans="1:9" ht="14.25" customHeight="1">
      <c r="A22" s="91" t="s">
        <v>84</v>
      </c>
      <c r="B22" s="781">
        <v>1</v>
      </c>
      <c r="C22" s="781">
        <v>0.64</v>
      </c>
      <c r="D22" s="781">
        <v>0.64</v>
      </c>
      <c r="E22" s="781">
        <v>0.64</v>
      </c>
      <c r="F22" s="826">
        <v>1</v>
      </c>
      <c r="G22" s="832">
        <v>1.0999999999999999E-2</v>
      </c>
      <c r="H22" s="832">
        <v>1.0999999999999999E-2</v>
      </c>
      <c r="I22" s="833">
        <v>1.0999999999999999E-2</v>
      </c>
    </row>
    <row r="23" spans="1:9" ht="14.25" customHeight="1">
      <c r="A23" s="91" t="s">
        <v>81</v>
      </c>
      <c r="B23" s="733">
        <v>2</v>
      </c>
      <c r="C23" s="628">
        <v>1.24</v>
      </c>
      <c r="D23" s="628">
        <v>1.49</v>
      </c>
      <c r="E23" s="628">
        <v>1.74</v>
      </c>
      <c r="F23" s="826">
        <v>1</v>
      </c>
      <c r="G23" s="832">
        <v>8.0000000000000002E-3</v>
      </c>
      <c r="H23" s="832">
        <v>8.0000000000000002E-3</v>
      </c>
      <c r="I23" s="833">
        <v>8.0000000000000002E-3</v>
      </c>
    </row>
    <row r="24" spans="1:9" ht="14.25" customHeight="1">
      <c r="A24" s="91" t="s">
        <v>85</v>
      </c>
      <c r="B24" s="782" t="s">
        <v>558</v>
      </c>
      <c r="C24" s="782" t="s">
        <v>558</v>
      </c>
      <c r="D24" s="782" t="s">
        <v>558</v>
      </c>
      <c r="E24" s="782" t="s">
        <v>558</v>
      </c>
      <c r="F24" s="826">
        <v>1</v>
      </c>
      <c r="G24" s="832">
        <v>6.0000000000000001E-3</v>
      </c>
      <c r="H24" s="832">
        <v>6.0000000000000001E-3</v>
      </c>
      <c r="I24" s="833">
        <v>6.0000000000000001E-3</v>
      </c>
    </row>
    <row r="25" spans="1:9" ht="14.25" customHeight="1">
      <c r="A25" s="91" t="s">
        <v>209</v>
      </c>
      <c r="B25" s="826">
        <v>1</v>
      </c>
      <c r="C25" s="831">
        <v>0.41</v>
      </c>
      <c r="D25" s="831">
        <v>0.41</v>
      </c>
      <c r="E25" s="831">
        <v>0.41</v>
      </c>
      <c r="F25" s="826">
        <v>1</v>
      </c>
      <c r="G25" s="832">
        <v>1.0999999999999999E-2</v>
      </c>
      <c r="H25" s="832">
        <v>1.0999999999999999E-2</v>
      </c>
      <c r="I25" s="833">
        <v>1.0999999999999999E-2</v>
      </c>
    </row>
    <row r="26" spans="1:9" ht="10.5" customHeight="1">
      <c r="A26" s="34"/>
      <c r="B26" s="24"/>
      <c r="C26" s="24"/>
      <c r="D26" s="24"/>
      <c r="E26" s="24"/>
      <c r="F26" s="24"/>
      <c r="G26" s="24"/>
      <c r="H26" s="24"/>
      <c r="I26" s="24"/>
    </row>
    <row r="27" spans="1:9" ht="14.25" customHeight="1">
      <c r="A27" s="818" t="s">
        <v>542</v>
      </c>
      <c r="B27" s="28"/>
      <c r="C27" s="28"/>
      <c r="D27" s="28"/>
      <c r="E27" s="28"/>
      <c r="F27" s="28"/>
      <c r="G27" s="28"/>
    </row>
    <row r="28" spans="1:9" ht="14.25" customHeight="1">
      <c r="A28" s="819" t="s">
        <v>893</v>
      </c>
      <c r="B28" s="28"/>
      <c r="C28" s="28"/>
      <c r="D28" s="28"/>
      <c r="E28" s="28"/>
      <c r="F28" s="28"/>
      <c r="G28" s="28"/>
    </row>
  </sheetData>
  <customSheetViews>
    <customSheetView guid="{17A61E15-CB34-4E45-B54C-4890B27A542F}" showGridLines="0">
      <selection activeCell="E20" sqref="E20"/>
      <pageMargins left="0.78740157480314965" right="0.78740157480314965" top="0.78740157480314965" bottom="0.78740157480314965" header="0.51181102362204722" footer="0.51181102362204722"/>
      <pageSetup paperSize="9" scale="91" orientation="portrait" r:id="rId1"/>
      <headerFooter alignWithMargins="0"/>
    </customSheetView>
  </customSheetViews>
  <mergeCells count="7">
    <mergeCell ref="G5:I5"/>
    <mergeCell ref="A4:A6"/>
    <mergeCell ref="F5:F6"/>
    <mergeCell ref="B5:B6"/>
    <mergeCell ref="C5:E5"/>
    <mergeCell ref="B4:E4"/>
    <mergeCell ref="F4:I4"/>
  </mergeCells>
  <phoneticPr fontId="6"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89" fitToHeight="0" orientation="landscape" r:id="rId2"/>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showGridLines="0" zoomScaleNormal="100" workbookViewId="0">
      <selection activeCell="N9" sqref="N9"/>
    </sheetView>
  </sheetViews>
  <sheetFormatPr defaultColWidth="9.109375" defaultRowHeight="11.4"/>
  <cols>
    <col min="1" max="1" width="29.109375" style="9" customWidth="1"/>
    <col min="2" max="9" width="12.44140625" style="9" customWidth="1"/>
    <col min="10" max="16384" width="9.109375" style="9"/>
  </cols>
  <sheetData>
    <row r="1" spans="1:12" ht="14.25" customHeight="1">
      <c r="A1" s="482" t="s">
        <v>1566</v>
      </c>
      <c r="B1" s="13"/>
      <c r="C1" s="13"/>
      <c r="D1" s="13"/>
      <c r="E1" s="13"/>
      <c r="F1" s="13"/>
      <c r="G1" s="13"/>
      <c r="H1" s="13"/>
      <c r="I1" s="13"/>
      <c r="K1" s="2" t="s">
        <v>503</v>
      </c>
      <c r="L1" s="10"/>
    </row>
    <row r="2" spans="1:12" ht="14.25" customHeight="1">
      <c r="A2" s="514" t="s">
        <v>1486</v>
      </c>
      <c r="B2" s="14"/>
      <c r="C2" s="14"/>
      <c r="D2" s="14"/>
      <c r="E2" s="14"/>
      <c r="F2" s="14"/>
      <c r="G2" s="14"/>
      <c r="H2" s="14"/>
      <c r="I2" s="14"/>
      <c r="K2" s="87" t="s">
        <v>504</v>
      </c>
      <c r="L2" s="10"/>
    </row>
    <row r="3" spans="1:12" ht="5.0999999999999996" customHeight="1">
      <c r="A3" s="15"/>
      <c r="B3" s="22"/>
      <c r="C3" s="22"/>
      <c r="D3" s="22"/>
      <c r="E3" s="22"/>
      <c r="F3" s="22"/>
      <c r="G3" s="22"/>
      <c r="H3" s="22"/>
      <c r="I3" s="22"/>
      <c r="K3" s="3"/>
      <c r="L3" s="10"/>
    </row>
    <row r="4" spans="1:12" ht="32.25" customHeight="1">
      <c r="A4" s="952" t="s">
        <v>1127</v>
      </c>
      <c r="B4" s="925" t="s">
        <v>1134</v>
      </c>
      <c r="C4" s="926"/>
      <c r="D4" s="926"/>
      <c r="E4" s="927"/>
      <c r="F4" s="926" t="s">
        <v>1135</v>
      </c>
      <c r="G4" s="926"/>
      <c r="H4" s="926"/>
      <c r="I4" s="926"/>
    </row>
    <row r="5" spans="1:12" ht="84.75" customHeight="1">
      <c r="A5" s="953"/>
      <c r="B5" s="948" t="s">
        <v>1108</v>
      </c>
      <c r="C5" s="926" t="s">
        <v>1167</v>
      </c>
      <c r="D5" s="926"/>
      <c r="E5" s="926"/>
      <c r="F5" s="948" t="s">
        <v>1108</v>
      </c>
      <c r="G5" s="926" t="s">
        <v>1166</v>
      </c>
      <c r="H5" s="926"/>
      <c r="I5" s="926"/>
    </row>
    <row r="6" spans="1:12" ht="30.75" customHeight="1">
      <c r="A6" s="954"/>
      <c r="B6" s="1017"/>
      <c r="C6" s="4" t="s">
        <v>1111</v>
      </c>
      <c r="D6" s="4" t="s">
        <v>1112</v>
      </c>
      <c r="E6" s="4" t="s">
        <v>1113</v>
      </c>
      <c r="F6" s="1017"/>
      <c r="G6" s="4" t="s">
        <v>1111</v>
      </c>
      <c r="H6" s="4" t="s">
        <v>1112</v>
      </c>
      <c r="I6" s="5" t="s">
        <v>1113</v>
      </c>
    </row>
    <row r="7" spans="1:12" ht="14.25" customHeight="1">
      <c r="A7" s="140" t="s">
        <v>59</v>
      </c>
      <c r="B7" s="826">
        <v>1</v>
      </c>
      <c r="C7" s="831">
        <v>0.19</v>
      </c>
      <c r="D7" s="831">
        <v>0.19</v>
      </c>
      <c r="E7" s="831">
        <v>0.19</v>
      </c>
      <c r="F7" s="826">
        <v>1</v>
      </c>
      <c r="G7" s="831">
        <v>0.11</v>
      </c>
      <c r="H7" s="831">
        <v>0.11</v>
      </c>
      <c r="I7" s="834">
        <v>0.11</v>
      </c>
    </row>
    <row r="8" spans="1:12" ht="14.25" customHeight="1">
      <c r="A8" s="140" t="s">
        <v>60</v>
      </c>
      <c r="B8" s="826">
        <v>1</v>
      </c>
      <c r="C8" s="831">
        <v>1.01</v>
      </c>
      <c r="D8" s="831">
        <v>1.01</v>
      </c>
      <c r="E8" s="831">
        <v>1.01</v>
      </c>
      <c r="F8" s="826">
        <v>1</v>
      </c>
      <c r="G8" s="831">
        <v>0.34</v>
      </c>
      <c r="H8" s="831">
        <v>0.34</v>
      </c>
      <c r="I8" s="834">
        <v>0.34</v>
      </c>
    </row>
    <row r="9" spans="1:12" ht="14.25" customHeight="1">
      <c r="A9" s="140" t="s">
        <v>61</v>
      </c>
      <c r="B9" s="826">
        <v>1</v>
      </c>
      <c r="C9" s="831">
        <v>1.31</v>
      </c>
      <c r="D9" s="831">
        <v>1.31</v>
      </c>
      <c r="E9" s="831">
        <v>1.31</v>
      </c>
      <c r="F9" s="826">
        <v>1</v>
      </c>
      <c r="G9" s="831">
        <v>0.63</v>
      </c>
      <c r="H9" s="831">
        <v>0.63</v>
      </c>
      <c r="I9" s="834">
        <v>0.63</v>
      </c>
    </row>
    <row r="10" spans="1:12" ht="14.25" customHeight="1">
      <c r="A10" s="140" t="s">
        <v>72</v>
      </c>
      <c r="B10" s="826">
        <v>3</v>
      </c>
      <c r="C10" s="831">
        <v>0.8</v>
      </c>
      <c r="D10" s="831">
        <v>0.88</v>
      </c>
      <c r="E10" s="831">
        <v>0.97</v>
      </c>
      <c r="F10" s="826">
        <v>3</v>
      </c>
      <c r="G10" s="831">
        <v>0.43</v>
      </c>
      <c r="H10" s="831">
        <v>0.46</v>
      </c>
      <c r="I10" s="834">
        <v>0.51</v>
      </c>
    </row>
    <row r="11" spans="1:12" ht="14.25" customHeight="1">
      <c r="A11" s="140" t="s">
        <v>88</v>
      </c>
      <c r="B11" s="826">
        <v>1</v>
      </c>
      <c r="C11" s="831">
        <v>0.51</v>
      </c>
      <c r="D11" s="831">
        <v>0.51</v>
      </c>
      <c r="E11" s="831">
        <v>0.51</v>
      </c>
      <c r="F11" s="826">
        <v>1</v>
      </c>
      <c r="G11" s="831">
        <v>0.2</v>
      </c>
      <c r="H11" s="831">
        <v>0.2</v>
      </c>
      <c r="I11" s="834">
        <v>0.2</v>
      </c>
    </row>
    <row r="12" spans="1:12" ht="14.25" customHeight="1">
      <c r="A12" s="140" t="s">
        <v>74</v>
      </c>
      <c r="B12" s="826">
        <v>3</v>
      </c>
      <c r="C12" s="831">
        <v>0.82</v>
      </c>
      <c r="D12" s="831">
        <v>0.87</v>
      </c>
      <c r="E12" s="831">
        <v>0.98</v>
      </c>
      <c r="F12" s="826">
        <v>3</v>
      </c>
      <c r="G12" s="831">
        <v>0.27</v>
      </c>
      <c r="H12" s="831">
        <v>0.3</v>
      </c>
      <c r="I12" s="834">
        <v>0.33</v>
      </c>
    </row>
    <row r="13" spans="1:12" ht="14.25" customHeight="1">
      <c r="A13" s="140" t="s">
        <v>493</v>
      </c>
      <c r="B13" s="826">
        <v>1</v>
      </c>
      <c r="C13" s="831">
        <v>1.64</v>
      </c>
      <c r="D13" s="831">
        <v>1.64</v>
      </c>
      <c r="E13" s="831">
        <v>1.64</v>
      </c>
      <c r="F13" s="826">
        <v>1</v>
      </c>
      <c r="G13" s="831">
        <v>0.31</v>
      </c>
      <c r="H13" s="831">
        <v>0.31</v>
      </c>
      <c r="I13" s="834">
        <v>0.31</v>
      </c>
    </row>
    <row r="14" spans="1:12" ht="14.25" customHeight="1">
      <c r="A14" s="140" t="s">
        <v>76</v>
      </c>
      <c r="B14" s="826">
        <v>1</v>
      </c>
      <c r="C14" s="831">
        <v>1.33</v>
      </c>
      <c r="D14" s="831">
        <v>1.33</v>
      </c>
      <c r="E14" s="831">
        <v>1.33</v>
      </c>
      <c r="F14" s="826">
        <v>1</v>
      </c>
      <c r="G14" s="831">
        <v>0.34</v>
      </c>
      <c r="H14" s="831">
        <v>0.34</v>
      </c>
      <c r="I14" s="834">
        <v>0.34</v>
      </c>
    </row>
    <row r="15" spans="1:12" ht="14.25" customHeight="1">
      <c r="A15" s="140" t="s">
        <v>77</v>
      </c>
      <c r="B15" s="826">
        <v>1</v>
      </c>
      <c r="C15" s="831">
        <v>0.61</v>
      </c>
      <c r="D15" s="831">
        <v>0.61</v>
      </c>
      <c r="E15" s="831">
        <v>0.61</v>
      </c>
      <c r="F15" s="826">
        <v>1</v>
      </c>
      <c r="G15" s="831">
        <v>0.11</v>
      </c>
      <c r="H15" s="831">
        <v>0.11</v>
      </c>
      <c r="I15" s="834">
        <v>0.11</v>
      </c>
    </row>
    <row r="16" spans="1:12" ht="14.25" customHeight="1">
      <c r="A16" s="140" t="s">
        <v>78</v>
      </c>
      <c r="B16" s="826">
        <v>1</v>
      </c>
      <c r="C16" s="831">
        <v>0.59</v>
      </c>
      <c r="D16" s="831">
        <v>0.59</v>
      </c>
      <c r="E16" s="831">
        <v>0.59</v>
      </c>
      <c r="F16" s="826">
        <v>1</v>
      </c>
      <c r="G16" s="831">
        <v>0.15</v>
      </c>
      <c r="H16" s="831">
        <v>0.15</v>
      </c>
      <c r="I16" s="834">
        <v>0.15</v>
      </c>
    </row>
    <row r="17" spans="1:9" ht="14.25" customHeight="1">
      <c r="A17" s="140" t="s">
        <v>79</v>
      </c>
      <c r="B17" s="826">
        <v>4</v>
      </c>
      <c r="C17" s="831">
        <v>0.53</v>
      </c>
      <c r="D17" s="831">
        <v>0.56000000000000005</v>
      </c>
      <c r="E17" s="831">
        <v>0.62</v>
      </c>
      <c r="F17" s="826">
        <v>4</v>
      </c>
      <c r="G17" s="831">
        <v>0.17</v>
      </c>
      <c r="H17" s="831">
        <v>0.19</v>
      </c>
      <c r="I17" s="834">
        <v>0.23</v>
      </c>
    </row>
    <row r="18" spans="1:9" ht="14.25" customHeight="1">
      <c r="A18" s="140" t="s">
        <v>80</v>
      </c>
      <c r="B18" s="826">
        <v>1</v>
      </c>
      <c r="C18" s="831">
        <v>2.2599999999999998</v>
      </c>
      <c r="D18" s="831">
        <v>2.2599999999999998</v>
      </c>
      <c r="E18" s="831">
        <v>2.2599999999999998</v>
      </c>
      <c r="F18" s="826">
        <v>1</v>
      </c>
      <c r="G18" s="831">
        <v>0.28999999999999998</v>
      </c>
      <c r="H18" s="831">
        <v>0.28999999999999998</v>
      </c>
      <c r="I18" s="834">
        <v>0.28999999999999998</v>
      </c>
    </row>
    <row r="19" spans="1:9" ht="14.25" customHeight="1">
      <c r="A19" s="140" t="s">
        <v>82</v>
      </c>
      <c r="B19" s="826">
        <v>2</v>
      </c>
      <c r="C19" s="831">
        <v>0.99</v>
      </c>
      <c r="D19" s="831">
        <v>1.07</v>
      </c>
      <c r="E19" s="831">
        <v>1.1499999999999999</v>
      </c>
      <c r="F19" s="826">
        <v>2</v>
      </c>
      <c r="G19" s="831">
        <v>0.14000000000000001</v>
      </c>
      <c r="H19" s="831">
        <v>0.14000000000000001</v>
      </c>
      <c r="I19" s="834">
        <v>0.15</v>
      </c>
    </row>
    <row r="20" spans="1:9" s="35" customFormat="1" ht="14.25" customHeight="1">
      <c r="A20" s="140" t="s">
        <v>212</v>
      </c>
      <c r="B20" s="826">
        <v>1</v>
      </c>
      <c r="C20" s="831">
        <v>0.87</v>
      </c>
      <c r="D20" s="831">
        <v>0.87</v>
      </c>
      <c r="E20" s="831">
        <v>0.87</v>
      </c>
      <c r="F20" s="826">
        <v>1</v>
      </c>
      <c r="G20" s="831">
        <v>0.31</v>
      </c>
      <c r="H20" s="831">
        <v>0.31</v>
      </c>
      <c r="I20" s="834">
        <v>0.31</v>
      </c>
    </row>
    <row r="21" spans="1:9" ht="14.25" customHeight="1">
      <c r="A21" s="140" t="s">
        <v>211</v>
      </c>
      <c r="B21" s="826">
        <v>1</v>
      </c>
      <c r="C21" s="831">
        <v>0.28999999999999998</v>
      </c>
      <c r="D21" s="831">
        <v>0.28999999999999998</v>
      </c>
      <c r="E21" s="831">
        <v>0.28999999999999998</v>
      </c>
      <c r="F21" s="826">
        <v>1</v>
      </c>
      <c r="G21" s="831">
        <v>0.1</v>
      </c>
      <c r="H21" s="831">
        <v>0.1</v>
      </c>
      <c r="I21" s="834">
        <v>0.1</v>
      </c>
    </row>
    <row r="22" spans="1:9" ht="14.25" customHeight="1">
      <c r="A22" s="140" t="s">
        <v>84</v>
      </c>
      <c r="B22" s="826">
        <v>1</v>
      </c>
      <c r="C22" s="831">
        <v>1.45</v>
      </c>
      <c r="D22" s="831">
        <v>1.45</v>
      </c>
      <c r="E22" s="831">
        <v>1.45</v>
      </c>
      <c r="F22" s="826">
        <v>1</v>
      </c>
      <c r="G22" s="831">
        <v>0.3</v>
      </c>
      <c r="H22" s="831">
        <v>0.3</v>
      </c>
      <c r="I22" s="834">
        <v>0.3</v>
      </c>
    </row>
    <row r="23" spans="1:9" ht="14.25" customHeight="1">
      <c r="A23" s="140" t="s">
        <v>81</v>
      </c>
      <c r="B23" s="826">
        <v>1</v>
      </c>
      <c r="C23" s="831">
        <v>0.64</v>
      </c>
      <c r="D23" s="831">
        <v>0.64</v>
      </c>
      <c r="E23" s="831">
        <v>0.64</v>
      </c>
      <c r="F23" s="826">
        <v>1</v>
      </c>
      <c r="G23" s="831">
        <v>0.3</v>
      </c>
      <c r="H23" s="831">
        <v>0.3</v>
      </c>
      <c r="I23" s="834">
        <v>0.3</v>
      </c>
    </row>
    <row r="24" spans="1:9" ht="14.25" customHeight="1">
      <c r="A24" s="140" t="s">
        <v>85</v>
      </c>
      <c r="B24" s="826">
        <v>1</v>
      </c>
      <c r="C24" s="831">
        <v>0.69</v>
      </c>
      <c r="D24" s="831">
        <v>0.69</v>
      </c>
      <c r="E24" s="831">
        <v>0.69</v>
      </c>
      <c r="F24" s="826">
        <v>1</v>
      </c>
      <c r="G24" s="831">
        <v>0.22</v>
      </c>
      <c r="H24" s="831">
        <v>0.22</v>
      </c>
      <c r="I24" s="834">
        <v>0.22</v>
      </c>
    </row>
    <row r="25" spans="1:9" ht="14.25" customHeight="1">
      <c r="A25" s="447" t="s">
        <v>209</v>
      </c>
      <c r="B25" s="826">
        <v>1</v>
      </c>
      <c r="C25" s="831">
        <v>3.8</v>
      </c>
      <c r="D25" s="831">
        <v>3.8</v>
      </c>
      <c r="E25" s="831">
        <v>3.8</v>
      </c>
      <c r="F25" s="826">
        <v>1</v>
      </c>
      <c r="G25" s="831">
        <v>0.28000000000000003</v>
      </c>
      <c r="H25" s="831">
        <v>0.28000000000000003</v>
      </c>
      <c r="I25" s="834">
        <v>0.28000000000000003</v>
      </c>
    </row>
    <row r="26" spans="1:9" ht="6.75" customHeight="1"/>
    <row r="27" spans="1:9" ht="14.25" customHeight="1">
      <c r="A27" s="818" t="s">
        <v>542</v>
      </c>
      <c r="B27" s="28"/>
      <c r="C27" s="28"/>
      <c r="D27" s="28"/>
      <c r="E27" s="28"/>
      <c r="F27" s="28"/>
      <c r="G27" s="28"/>
      <c r="H27" s="28"/>
    </row>
    <row r="28" spans="1:9" s="84" customFormat="1" ht="14.25" customHeight="1">
      <c r="A28" s="819" t="s">
        <v>893</v>
      </c>
      <c r="B28" s="445"/>
      <c r="C28" s="445"/>
      <c r="D28" s="445"/>
      <c r="E28" s="445"/>
      <c r="F28" s="445"/>
      <c r="G28" s="445"/>
      <c r="H28" s="445"/>
    </row>
  </sheetData>
  <customSheetViews>
    <customSheetView guid="{17A61E15-CB34-4E45-B54C-4890B27A542F}" showGridLines="0">
      <selection activeCell="B14" sqref="B14"/>
      <pageMargins left="0.78740157480314965" right="0.78740157480314965" top="0.78740157480314965" bottom="0.78740157480314965" header="0.51181102362204722" footer="0.51181102362204722"/>
      <pageSetup paperSize="9" scale="91" orientation="portrait" r:id="rId1"/>
      <headerFooter alignWithMargins="0"/>
    </customSheetView>
  </customSheetViews>
  <mergeCells count="7">
    <mergeCell ref="G5:I5"/>
    <mergeCell ref="A4:A6"/>
    <mergeCell ref="F5:F6"/>
    <mergeCell ref="B5:B6"/>
    <mergeCell ref="C5:E5"/>
    <mergeCell ref="B4:E4"/>
    <mergeCell ref="F4:I4"/>
  </mergeCells>
  <phoneticPr fontId="6"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89" fitToHeight="0" orientation="landscape" r:id="rId2"/>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showGridLines="0" zoomScaleNormal="100" workbookViewId="0"/>
  </sheetViews>
  <sheetFormatPr defaultColWidth="9.109375" defaultRowHeight="11.4"/>
  <cols>
    <col min="1" max="1" width="28.5546875" style="9" customWidth="1"/>
    <col min="2" max="9" width="12.44140625" style="9" customWidth="1"/>
    <col min="10" max="16384" width="9.109375" style="9"/>
  </cols>
  <sheetData>
    <row r="1" spans="1:12" ht="15" customHeight="1">
      <c r="A1" s="482" t="s">
        <v>1567</v>
      </c>
      <c r="B1" s="13"/>
      <c r="C1" s="13"/>
      <c r="D1" s="13"/>
      <c r="E1" s="13"/>
      <c r="F1" s="13"/>
      <c r="G1" s="13"/>
      <c r="H1" s="13"/>
      <c r="I1" s="13"/>
      <c r="K1" s="2" t="s">
        <v>503</v>
      </c>
      <c r="L1" s="10"/>
    </row>
    <row r="2" spans="1:12" ht="15" customHeight="1">
      <c r="A2" s="514" t="s">
        <v>1487</v>
      </c>
      <c r="B2" s="14"/>
      <c r="C2" s="14"/>
      <c r="D2" s="14"/>
      <c r="E2" s="14"/>
      <c r="F2" s="14"/>
      <c r="G2" s="14"/>
      <c r="H2" s="14"/>
      <c r="I2" s="14"/>
      <c r="K2" s="87" t="s">
        <v>504</v>
      </c>
      <c r="L2" s="10"/>
    </row>
    <row r="3" spans="1:12" ht="5.0999999999999996" customHeight="1">
      <c r="A3" s="15"/>
      <c r="B3" s="22"/>
      <c r="C3" s="22"/>
      <c r="D3" s="22"/>
      <c r="E3" s="22"/>
      <c r="F3" s="22"/>
      <c r="G3" s="22"/>
      <c r="H3" s="22"/>
      <c r="I3" s="22"/>
      <c r="K3" s="3"/>
      <c r="L3" s="10"/>
    </row>
    <row r="4" spans="1:12" ht="33" customHeight="1">
      <c r="A4" s="952" t="s">
        <v>1127</v>
      </c>
      <c r="B4" s="925" t="s">
        <v>1136</v>
      </c>
      <c r="C4" s="926"/>
      <c r="D4" s="926"/>
      <c r="E4" s="927"/>
      <c r="F4" s="926" t="s">
        <v>1137</v>
      </c>
      <c r="G4" s="926"/>
      <c r="H4" s="926"/>
      <c r="I4" s="926"/>
    </row>
    <row r="5" spans="1:12" ht="83.25" customHeight="1">
      <c r="A5" s="953"/>
      <c r="B5" s="948" t="s">
        <v>1108</v>
      </c>
      <c r="C5" s="926" t="s">
        <v>1168</v>
      </c>
      <c r="D5" s="926"/>
      <c r="E5" s="927"/>
      <c r="F5" s="952" t="s">
        <v>1108</v>
      </c>
      <c r="G5" s="926" t="s">
        <v>1169</v>
      </c>
      <c r="H5" s="926"/>
      <c r="I5" s="926"/>
    </row>
    <row r="6" spans="1:12" ht="30.75" customHeight="1">
      <c r="A6" s="954"/>
      <c r="B6" s="1017"/>
      <c r="C6" s="4" t="s">
        <v>1111</v>
      </c>
      <c r="D6" s="4" t="s">
        <v>1112</v>
      </c>
      <c r="E6" s="4" t="s">
        <v>1113</v>
      </c>
      <c r="F6" s="954"/>
      <c r="G6" s="4" t="s">
        <v>1111</v>
      </c>
      <c r="H6" s="4" t="s">
        <v>1112</v>
      </c>
      <c r="I6" s="5" t="s">
        <v>1113</v>
      </c>
    </row>
    <row r="7" spans="1:12" ht="14.25" customHeight="1">
      <c r="A7" s="444" t="s">
        <v>59</v>
      </c>
      <c r="B7" s="829">
        <v>1</v>
      </c>
      <c r="C7" s="835">
        <v>2.36</v>
      </c>
      <c r="D7" s="835">
        <v>2.36</v>
      </c>
      <c r="E7" s="835">
        <v>2.36</v>
      </c>
      <c r="F7" s="829">
        <v>1</v>
      </c>
      <c r="G7" s="835">
        <v>0.94</v>
      </c>
      <c r="H7" s="835">
        <v>0.94</v>
      </c>
      <c r="I7" s="836">
        <v>0.94</v>
      </c>
    </row>
    <row r="8" spans="1:12" ht="14.25" customHeight="1">
      <c r="A8" s="140" t="s">
        <v>60</v>
      </c>
      <c r="B8" s="733">
        <v>1</v>
      </c>
      <c r="C8" s="628">
        <v>1.84</v>
      </c>
      <c r="D8" s="628">
        <v>1.84</v>
      </c>
      <c r="E8" s="628">
        <v>1.84</v>
      </c>
      <c r="F8" s="826">
        <v>1</v>
      </c>
      <c r="G8" s="831">
        <v>2.5499999999999998</v>
      </c>
      <c r="H8" s="831">
        <v>2.5499999999999998</v>
      </c>
      <c r="I8" s="836">
        <v>2.5499999999999998</v>
      </c>
    </row>
    <row r="9" spans="1:12" ht="14.25" customHeight="1">
      <c r="A9" s="140" t="s">
        <v>61</v>
      </c>
      <c r="B9" s="826">
        <v>1</v>
      </c>
      <c r="C9" s="831">
        <v>1.77</v>
      </c>
      <c r="D9" s="831">
        <v>1.77</v>
      </c>
      <c r="E9" s="831">
        <v>1.77</v>
      </c>
      <c r="F9" s="826">
        <v>2</v>
      </c>
      <c r="G9" s="831">
        <v>4.0599999999999996</v>
      </c>
      <c r="H9" s="831">
        <v>4.22</v>
      </c>
      <c r="I9" s="836">
        <v>4.38</v>
      </c>
    </row>
    <row r="10" spans="1:12" ht="14.25" customHeight="1">
      <c r="A10" s="140" t="s">
        <v>72</v>
      </c>
      <c r="B10" s="826">
        <v>3</v>
      </c>
      <c r="C10" s="831">
        <v>1.1000000000000001</v>
      </c>
      <c r="D10" s="831">
        <v>1.41</v>
      </c>
      <c r="E10" s="831">
        <v>1.69</v>
      </c>
      <c r="F10" s="826">
        <v>7</v>
      </c>
      <c r="G10" s="831">
        <v>3.94</v>
      </c>
      <c r="H10" s="831">
        <v>4.43</v>
      </c>
      <c r="I10" s="836">
        <v>4.76</v>
      </c>
    </row>
    <row r="11" spans="1:12" ht="14.25" customHeight="1">
      <c r="A11" s="140" t="s">
        <v>88</v>
      </c>
      <c r="B11" s="826">
        <v>1</v>
      </c>
      <c r="C11" s="831">
        <v>3.43</v>
      </c>
      <c r="D11" s="831">
        <v>3.43</v>
      </c>
      <c r="E11" s="831">
        <v>3.43</v>
      </c>
      <c r="F11" s="826">
        <v>1</v>
      </c>
      <c r="G11" s="831">
        <v>1.61</v>
      </c>
      <c r="H11" s="831">
        <v>1.61</v>
      </c>
      <c r="I11" s="836">
        <v>1.61</v>
      </c>
    </row>
    <row r="12" spans="1:12" ht="14.25" customHeight="1">
      <c r="A12" s="140" t="s">
        <v>74</v>
      </c>
      <c r="B12" s="826">
        <v>3</v>
      </c>
      <c r="C12" s="831">
        <v>2.2200000000000002</v>
      </c>
      <c r="D12" s="831">
        <v>2.36</v>
      </c>
      <c r="E12" s="831">
        <v>2.59</v>
      </c>
      <c r="F12" s="826">
        <v>3</v>
      </c>
      <c r="G12" s="831">
        <v>2.19</v>
      </c>
      <c r="H12" s="831">
        <v>2.85</v>
      </c>
      <c r="I12" s="836">
        <v>3.67</v>
      </c>
    </row>
    <row r="13" spans="1:12" ht="14.25" customHeight="1">
      <c r="A13" s="140" t="s">
        <v>493</v>
      </c>
      <c r="B13" s="826">
        <v>1</v>
      </c>
      <c r="C13" s="831">
        <v>2.41</v>
      </c>
      <c r="D13" s="831">
        <v>2.41</v>
      </c>
      <c r="E13" s="831">
        <v>2.41</v>
      </c>
      <c r="F13" s="826">
        <v>1</v>
      </c>
      <c r="G13" s="831">
        <v>3.24</v>
      </c>
      <c r="H13" s="831">
        <v>3.24</v>
      </c>
      <c r="I13" s="836">
        <v>3.24</v>
      </c>
    </row>
    <row r="14" spans="1:12" ht="14.25" customHeight="1">
      <c r="A14" s="140" t="s">
        <v>76</v>
      </c>
      <c r="B14" s="826">
        <v>1</v>
      </c>
      <c r="C14" s="831">
        <v>1.21</v>
      </c>
      <c r="D14" s="831">
        <v>1.21</v>
      </c>
      <c r="E14" s="831">
        <v>1.21</v>
      </c>
      <c r="F14" s="826">
        <v>1</v>
      </c>
      <c r="G14" s="831">
        <v>13.18</v>
      </c>
      <c r="H14" s="831">
        <v>13.18</v>
      </c>
      <c r="I14" s="836">
        <v>13.18</v>
      </c>
    </row>
    <row r="15" spans="1:12" ht="14.25" customHeight="1">
      <c r="A15" s="140" t="s">
        <v>77</v>
      </c>
      <c r="B15" s="826">
        <v>1</v>
      </c>
      <c r="C15" s="831">
        <v>1.26</v>
      </c>
      <c r="D15" s="831">
        <v>1.26</v>
      </c>
      <c r="E15" s="831">
        <v>1.26</v>
      </c>
      <c r="F15" s="826">
        <v>3</v>
      </c>
      <c r="G15" s="831">
        <v>0.88</v>
      </c>
      <c r="H15" s="831">
        <v>0.96</v>
      </c>
      <c r="I15" s="836">
        <v>1.0900000000000001</v>
      </c>
    </row>
    <row r="16" spans="1:12" ht="14.25" customHeight="1">
      <c r="A16" s="140" t="s">
        <v>78</v>
      </c>
      <c r="B16" s="826">
        <v>1</v>
      </c>
      <c r="C16" s="831">
        <v>1.1599999999999999</v>
      </c>
      <c r="D16" s="831">
        <v>1.1599999999999999</v>
      </c>
      <c r="E16" s="831">
        <v>1.1599999999999999</v>
      </c>
      <c r="F16" s="826">
        <v>1</v>
      </c>
      <c r="G16" s="831">
        <v>1.05</v>
      </c>
      <c r="H16" s="831">
        <v>1.05</v>
      </c>
      <c r="I16" s="836">
        <v>1.05</v>
      </c>
    </row>
    <row r="17" spans="1:9" ht="14.25" customHeight="1">
      <c r="A17" s="140" t="s">
        <v>79</v>
      </c>
      <c r="B17" s="826">
        <v>4</v>
      </c>
      <c r="C17" s="831">
        <v>0.67</v>
      </c>
      <c r="D17" s="831">
        <v>1.19</v>
      </c>
      <c r="E17" s="831">
        <v>2.2999999999999998</v>
      </c>
      <c r="F17" s="826">
        <v>4</v>
      </c>
      <c r="G17" s="831">
        <v>1.02</v>
      </c>
      <c r="H17" s="831">
        <v>1.36</v>
      </c>
      <c r="I17" s="836">
        <v>2.09</v>
      </c>
    </row>
    <row r="18" spans="1:9" ht="14.25" customHeight="1">
      <c r="A18" s="140" t="s">
        <v>80</v>
      </c>
      <c r="B18" s="826">
        <v>1</v>
      </c>
      <c r="C18" s="831">
        <v>1.76</v>
      </c>
      <c r="D18" s="831">
        <v>1.76</v>
      </c>
      <c r="E18" s="831">
        <v>1.76</v>
      </c>
      <c r="F18" s="826">
        <v>2</v>
      </c>
      <c r="G18" s="831">
        <v>1.43</v>
      </c>
      <c r="H18" s="831">
        <v>1.53</v>
      </c>
      <c r="I18" s="836">
        <v>1.64</v>
      </c>
    </row>
    <row r="19" spans="1:9" ht="14.25" customHeight="1">
      <c r="A19" s="140" t="s">
        <v>82</v>
      </c>
      <c r="B19" s="826">
        <v>2</v>
      </c>
      <c r="C19" s="831">
        <v>2.0499999999999998</v>
      </c>
      <c r="D19" s="831">
        <v>3.15</v>
      </c>
      <c r="E19" s="831">
        <v>4.24</v>
      </c>
      <c r="F19" s="826">
        <v>2</v>
      </c>
      <c r="G19" s="831">
        <v>2.58</v>
      </c>
      <c r="H19" s="831">
        <v>3.4</v>
      </c>
      <c r="I19" s="836">
        <v>4.21</v>
      </c>
    </row>
    <row r="20" spans="1:9" ht="14.25" customHeight="1">
      <c r="A20" s="140" t="s">
        <v>83</v>
      </c>
      <c r="B20" s="826">
        <v>1</v>
      </c>
      <c r="C20" s="831">
        <v>7.12</v>
      </c>
      <c r="D20" s="831">
        <v>7.12</v>
      </c>
      <c r="E20" s="831">
        <v>7.12</v>
      </c>
      <c r="F20" s="826">
        <v>2</v>
      </c>
      <c r="G20" s="831">
        <v>3.52</v>
      </c>
      <c r="H20" s="831">
        <v>4.09</v>
      </c>
      <c r="I20" s="836">
        <v>4.66</v>
      </c>
    </row>
    <row r="21" spans="1:9" ht="14.25" customHeight="1">
      <c r="A21" s="140" t="s">
        <v>211</v>
      </c>
      <c r="B21" s="826">
        <v>1</v>
      </c>
      <c r="C21" s="831">
        <v>2.61</v>
      </c>
      <c r="D21" s="831">
        <v>2.61</v>
      </c>
      <c r="E21" s="831">
        <v>2.61</v>
      </c>
      <c r="F21" s="826">
        <v>1</v>
      </c>
      <c r="G21" s="831">
        <v>0.92</v>
      </c>
      <c r="H21" s="831">
        <v>0.92</v>
      </c>
      <c r="I21" s="836">
        <v>0.92</v>
      </c>
    </row>
    <row r="22" spans="1:9" ht="14.25" customHeight="1">
      <c r="A22" s="140" t="s">
        <v>84</v>
      </c>
      <c r="B22" s="826">
        <v>1</v>
      </c>
      <c r="C22" s="831">
        <v>4.08</v>
      </c>
      <c r="D22" s="831">
        <v>4.08</v>
      </c>
      <c r="E22" s="831">
        <v>4.08</v>
      </c>
      <c r="F22" s="826">
        <v>1</v>
      </c>
      <c r="G22" s="831">
        <v>3.18</v>
      </c>
      <c r="H22" s="831">
        <v>3.18</v>
      </c>
      <c r="I22" s="836">
        <v>3.18</v>
      </c>
    </row>
    <row r="23" spans="1:9" ht="14.25" customHeight="1">
      <c r="A23" s="140" t="s">
        <v>81</v>
      </c>
      <c r="B23" s="826">
        <v>1</v>
      </c>
      <c r="C23" s="831">
        <v>0.68</v>
      </c>
      <c r="D23" s="831">
        <v>0.68</v>
      </c>
      <c r="E23" s="831">
        <v>0.68</v>
      </c>
      <c r="F23" s="826">
        <v>1</v>
      </c>
      <c r="G23" s="831">
        <v>2.41</v>
      </c>
      <c r="H23" s="831">
        <v>2.41</v>
      </c>
      <c r="I23" s="836">
        <v>2.41</v>
      </c>
    </row>
    <row r="24" spans="1:9" ht="14.25" customHeight="1">
      <c r="A24" s="140" t="s">
        <v>85</v>
      </c>
      <c r="B24" s="826">
        <v>1</v>
      </c>
      <c r="C24" s="831">
        <v>1.52</v>
      </c>
      <c r="D24" s="831">
        <v>1.52</v>
      </c>
      <c r="E24" s="831">
        <v>1.52</v>
      </c>
      <c r="F24" s="826">
        <v>1</v>
      </c>
      <c r="G24" s="831">
        <v>1.49</v>
      </c>
      <c r="H24" s="831">
        <v>1.49</v>
      </c>
      <c r="I24" s="836">
        <v>1.49</v>
      </c>
    </row>
    <row r="25" spans="1:9" ht="14.25" customHeight="1">
      <c r="A25" s="227" t="s">
        <v>209</v>
      </c>
      <c r="B25" s="826">
        <v>1</v>
      </c>
      <c r="C25" s="831">
        <v>4.8</v>
      </c>
      <c r="D25" s="831">
        <v>4.8</v>
      </c>
      <c r="E25" s="831">
        <v>4.8</v>
      </c>
      <c r="F25" s="826">
        <v>1</v>
      </c>
      <c r="G25" s="831">
        <v>3.25</v>
      </c>
      <c r="H25" s="831">
        <v>3.25</v>
      </c>
      <c r="I25" s="836">
        <v>3.25</v>
      </c>
    </row>
    <row r="26" spans="1:9" ht="5.0999999999999996" customHeight="1">
      <c r="A26" s="7"/>
      <c r="B26" s="24"/>
      <c r="C26" s="24"/>
      <c r="D26" s="24"/>
      <c r="E26" s="24"/>
      <c r="F26" s="24"/>
      <c r="G26" s="24"/>
      <c r="H26" s="24"/>
      <c r="I26" s="24"/>
    </row>
    <row r="27" spans="1:9" ht="14.25" customHeight="1">
      <c r="A27" s="818" t="s">
        <v>542</v>
      </c>
      <c r="B27" s="28"/>
      <c r="C27" s="28"/>
      <c r="D27" s="28"/>
      <c r="E27" s="28"/>
      <c r="F27" s="28"/>
      <c r="G27" s="28"/>
    </row>
    <row r="28" spans="1:9" ht="14.25" customHeight="1">
      <c r="A28" s="819" t="s">
        <v>893</v>
      </c>
      <c r="B28" s="28"/>
      <c r="C28" s="28"/>
      <c r="D28" s="28"/>
      <c r="E28" s="28"/>
      <c r="F28" s="28"/>
      <c r="G28" s="28"/>
    </row>
  </sheetData>
  <customSheetViews>
    <customSheetView guid="{17A61E15-CB34-4E45-B54C-4890B27A542F}" showGridLines="0">
      <selection activeCell="D22" sqref="D22"/>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G5:I5"/>
    <mergeCell ref="A4:A6"/>
    <mergeCell ref="F5:F6"/>
    <mergeCell ref="B5:B6"/>
    <mergeCell ref="C5:E5"/>
    <mergeCell ref="B4:E4"/>
    <mergeCell ref="F4:I4"/>
  </mergeCells>
  <phoneticPr fontId="6"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90" fitToHeight="0" orientation="landscape" r:id="rId2"/>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5"/>
  <sheetViews>
    <sheetView showGridLines="0" zoomScaleNormal="100" workbookViewId="0">
      <pane ySplit="6" topLeftCell="A7" activePane="bottomLeft" state="frozen"/>
      <selection activeCell="H35" sqref="H35"/>
      <selection pane="bottomLeft"/>
    </sheetView>
  </sheetViews>
  <sheetFormatPr defaultRowHeight="11.4"/>
  <cols>
    <col min="1" max="1" width="27.109375" style="35" customWidth="1"/>
    <col min="2" max="6" width="12.33203125" style="35" customWidth="1"/>
    <col min="7" max="7" width="12.33203125" style="224" customWidth="1"/>
    <col min="8" max="253" width="9.109375" style="35"/>
    <col min="254" max="254" width="24" style="35" customWidth="1"/>
    <col min="255" max="255" width="11.88671875" style="35" customWidth="1"/>
    <col min="256" max="261" width="10.6640625" style="35" customWidth="1"/>
    <col min="262" max="262" width="12.5546875" style="35" customWidth="1"/>
    <col min="263" max="263" width="5.109375" style="35" customWidth="1"/>
    <col min="264" max="509" width="9.109375" style="35"/>
    <col min="510" max="510" width="24" style="35" customWidth="1"/>
    <col min="511" max="511" width="11.88671875" style="35" customWidth="1"/>
    <col min="512" max="517" width="10.6640625" style="35" customWidth="1"/>
    <col min="518" max="518" width="12.5546875" style="35" customWidth="1"/>
    <col min="519" max="519" width="5.109375" style="35" customWidth="1"/>
    <col min="520" max="765" width="9.109375" style="35"/>
    <col min="766" max="766" width="24" style="35" customWidth="1"/>
    <col min="767" max="767" width="11.88671875" style="35" customWidth="1"/>
    <col min="768" max="773" width="10.6640625" style="35" customWidth="1"/>
    <col min="774" max="774" width="12.5546875" style="35" customWidth="1"/>
    <col min="775" max="775" width="5.109375" style="35" customWidth="1"/>
    <col min="776" max="1021" width="9.109375" style="35"/>
    <col min="1022" max="1022" width="24" style="35" customWidth="1"/>
    <col min="1023" max="1023" width="11.88671875" style="35" customWidth="1"/>
    <col min="1024" max="1029" width="10.6640625" style="35" customWidth="1"/>
    <col min="1030" max="1030" width="12.5546875" style="35" customWidth="1"/>
    <col min="1031" max="1031" width="5.109375" style="35" customWidth="1"/>
    <col min="1032" max="1277" width="9.109375" style="35"/>
    <col min="1278" max="1278" width="24" style="35" customWidth="1"/>
    <col min="1279" max="1279" width="11.88671875" style="35" customWidth="1"/>
    <col min="1280" max="1285" width="10.6640625" style="35" customWidth="1"/>
    <col min="1286" max="1286" width="12.5546875" style="35" customWidth="1"/>
    <col min="1287" max="1287" width="5.109375" style="35" customWidth="1"/>
    <col min="1288" max="1533" width="9.109375" style="35"/>
    <col min="1534" max="1534" width="24" style="35" customWidth="1"/>
    <col min="1535" max="1535" width="11.88671875" style="35" customWidth="1"/>
    <col min="1536" max="1541" width="10.6640625" style="35" customWidth="1"/>
    <col min="1542" max="1542" width="12.5546875" style="35" customWidth="1"/>
    <col min="1543" max="1543" width="5.109375" style="35" customWidth="1"/>
    <col min="1544" max="1789" width="9.109375" style="35"/>
    <col min="1790" max="1790" width="24" style="35" customWidth="1"/>
    <col min="1791" max="1791" width="11.88671875" style="35" customWidth="1"/>
    <col min="1792" max="1797" width="10.6640625" style="35" customWidth="1"/>
    <col min="1798" max="1798" width="12.5546875" style="35" customWidth="1"/>
    <col min="1799" max="1799" width="5.109375" style="35" customWidth="1"/>
    <col min="1800" max="2045" width="9.109375" style="35"/>
    <col min="2046" max="2046" width="24" style="35" customWidth="1"/>
    <col min="2047" max="2047" width="11.88671875" style="35" customWidth="1"/>
    <col min="2048" max="2053" width="10.6640625" style="35" customWidth="1"/>
    <col min="2054" max="2054" width="12.5546875" style="35" customWidth="1"/>
    <col min="2055" max="2055" width="5.109375" style="35" customWidth="1"/>
    <col min="2056" max="2301" width="9.109375" style="35"/>
    <col min="2302" max="2302" width="24" style="35" customWidth="1"/>
    <col min="2303" max="2303" width="11.88671875" style="35" customWidth="1"/>
    <col min="2304" max="2309" width="10.6640625" style="35" customWidth="1"/>
    <col min="2310" max="2310" width="12.5546875" style="35" customWidth="1"/>
    <col min="2311" max="2311" width="5.109375" style="35" customWidth="1"/>
    <col min="2312" max="2557" width="9.109375" style="35"/>
    <col min="2558" max="2558" width="24" style="35" customWidth="1"/>
    <col min="2559" max="2559" width="11.88671875" style="35" customWidth="1"/>
    <col min="2560" max="2565" width="10.6640625" style="35" customWidth="1"/>
    <col min="2566" max="2566" width="12.5546875" style="35" customWidth="1"/>
    <col min="2567" max="2567" width="5.109375" style="35" customWidth="1"/>
    <col min="2568" max="2813" width="9.109375" style="35"/>
    <col min="2814" max="2814" width="24" style="35" customWidth="1"/>
    <col min="2815" max="2815" width="11.88671875" style="35" customWidth="1"/>
    <col min="2816" max="2821" width="10.6640625" style="35" customWidth="1"/>
    <col min="2822" max="2822" width="12.5546875" style="35" customWidth="1"/>
    <col min="2823" max="2823" width="5.109375" style="35" customWidth="1"/>
    <col min="2824" max="3069" width="9.109375" style="35"/>
    <col min="3070" max="3070" width="24" style="35" customWidth="1"/>
    <col min="3071" max="3071" width="11.88671875" style="35" customWidth="1"/>
    <col min="3072" max="3077" width="10.6640625" style="35" customWidth="1"/>
    <col min="3078" max="3078" width="12.5546875" style="35" customWidth="1"/>
    <col min="3079" max="3079" width="5.109375" style="35" customWidth="1"/>
    <col min="3080" max="3325" width="9.109375" style="35"/>
    <col min="3326" max="3326" width="24" style="35" customWidth="1"/>
    <col min="3327" max="3327" width="11.88671875" style="35" customWidth="1"/>
    <col min="3328" max="3333" width="10.6640625" style="35" customWidth="1"/>
    <col min="3334" max="3334" width="12.5546875" style="35" customWidth="1"/>
    <col min="3335" max="3335" width="5.109375" style="35" customWidth="1"/>
    <col min="3336" max="3581" width="9.109375" style="35"/>
    <col min="3582" max="3582" width="24" style="35" customWidth="1"/>
    <col min="3583" max="3583" width="11.88671875" style="35" customWidth="1"/>
    <col min="3584" max="3589" width="10.6640625" style="35" customWidth="1"/>
    <col min="3590" max="3590" width="12.5546875" style="35" customWidth="1"/>
    <col min="3591" max="3591" width="5.109375" style="35" customWidth="1"/>
    <col min="3592" max="3837" width="9.109375" style="35"/>
    <col min="3838" max="3838" width="24" style="35" customWidth="1"/>
    <col min="3839" max="3839" width="11.88671875" style="35" customWidth="1"/>
    <col min="3840" max="3845" width="10.6640625" style="35" customWidth="1"/>
    <col min="3846" max="3846" width="12.5546875" style="35" customWidth="1"/>
    <col min="3847" max="3847" width="5.109375" style="35" customWidth="1"/>
    <col min="3848" max="4093" width="9.109375" style="35"/>
    <col min="4094" max="4094" width="24" style="35" customWidth="1"/>
    <col min="4095" max="4095" width="11.88671875" style="35" customWidth="1"/>
    <col min="4096" max="4101" width="10.6640625" style="35" customWidth="1"/>
    <col min="4102" max="4102" width="12.5546875" style="35" customWidth="1"/>
    <col min="4103" max="4103" width="5.109375" style="35" customWidth="1"/>
    <col min="4104" max="4349" width="9.109375" style="35"/>
    <col min="4350" max="4350" width="24" style="35" customWidth="1"/>
    <col min="4351" max="4351" width="11.88671875" style="35" customWidth="1"/>
    <col min="4352" max="4357" width="10.6640625" style="35" customWidth="1"/>
    <col min="4358" max="4358" width="12.5546875" style="35" customWidth="1"/>
    <col min="4359" max="4359" width="5.109375" style="35" customWidth="1"/>
    <col min="4360" max="4605" width="9.109375" style="35"/>
    <col min="4606" max="4606" width="24" style="35" customWidth="1"/>
    <col min="4607" max="4607" width="11.88671875" style="35" customWidth="1"/>
    <col min="4608" max="4613" width="10.6640625" style="35" customWidth="1"/>
    <col min="4614" max="4614" width="12.5546875" style="35" customWidth="1"/>
    <col min="4615" max="4615" width="5.109375" style="35" customWidth="1"/>
    <col min="4616" max="4861" width="9.109375" style="35"/>
    <col min="4862" max="4862" width="24" style="35" customWidth="1"/>
    <col min="4863" max="4863" width="11.88671875" style="35" customWidth="1"/>
    <col min="4864" max="4869" width="10.6640625" style="35" customWidth="1"/>
    <col min="4870" max="4870" width="12.5546875" style="35" customWidth="1"/>
    <col min="4871" max="4871" width="5.109375" style="35" customWidth="1"/>
    <col min="4872" max="5117" width="9.109375" style="35"/>
    <col min="5118" max="5118" width="24" style="35" customWidth="1"/>
    <col min="5119" max="5119" width="11.88671875" style="35" customWidth="1"/>
    <col min="5120" max="5125" width="10.6640625" style="35" customWidth="1"/>
    <col min="5126" max="5126" width="12.5546875" style="35" customWidth="1"/>
    <col min="5127" max="5127" width="5.109375" style="35" customWidth="1"/>
    <col min="5128" max="5373" width="9.109375" style="35"/>
    <col min="5374" max="5374" width="24" style="35" customWidth="1"/>
    <col min="5375" max="5375" width="11.88671875" style="35" customWidth="1"/>
    <col min="5376" max="5381" width="10.6640625" style="35" customWidth="1"/>
    <col min="5382" max="5382" width="12.5546875" style="35" customWidth="1"/>
    <col min="5383" max="5383" width="5.109375" style="35" customWidth="1"/>
    <col min="5384" max="5629" width="9.109375" style="35"/>
    <col min="5630" max="5630" width="24" style="35" customWidth="1"/>
    <col min="5631" max="5631" width="11.88671875" style="35" customWidth="1"/>
    <col min="5632" max="5637" width="10.6640625" style="35" customWidth="1"/>
    <col min="5638" max="5638" width="12.5546875" style="35" customWidth="1"/>
    <col min="5639" max="5639" width="5.109375" style="35" customWidth="1"/>
    <col min="5640" max="5885" width="9.109375" style="35"/>
    <col min="5886" max="5886" width="24" style="35" customWidth="1"/>
    <col min="5887" max="5887" width="11.88671875" style="35" customWidth="1"/>
    <col min="5888" max="5893" width="10.6640625" style="35" customWidth="1"/>
    <col min="5894" max="5894" width="12.5546875" style="35" customWidth="1"/>
    <col min="5895" max="5895" width="5.109375" style="35" customWidth="1"/>
    <col min="5896" max="6141" width="9.109375" style="35"/>
    <col min="6142" max="6142" width="24" style="35" customWidth="1"/>
    <col min="6143" max="6143" width="11.88671875" style="35" customWidth="1"/>
    <col min="6144" max="6149" width="10.6640625" style="35" customWidth="1"/>
    <col min="6150" max="6150" width="12.5546875" style="35" customWidth="1"/>
    <col min="6151" max="6151" width="5.109375" style="35" customWidth="1"/>
    <col min="6152" max="6397" width="9.109375" style="35"/>
    <col min="6398" max="6398" width="24" style="35" customWidth="1"/>
    <col min="6399" max="6399" width="11.88671875" style="35" customWidth="1"/>
    <col min="6400" max="6405" width="10.6640625" style="35" customWidth="1"/>
    <col min="6406" max="6406" width="12.5546875" style="35" customWidth="1"/>
    <col min="6407" max="6407" width="5.109375" style="35" customWidth="1"/>
    <col min="6408" max="6653" width="9.109375" style="35"/>
    <col min="6654" max="6654" width="24" style="35" customWidth="1"/>
    <col min="6655" max="6655" width="11.88671875" style="35" customWidth="1"/>
    <col min="6656" max="6661" width="10.6640625" style="35" customWidth="1"/>
    <col min="6662" max="6662" width="12.5546875" style="35" customWidth="1"/>
    <col min="6663" max="6663" width="5.109375" style="35" customWidth="1"/>
    <col min="6664" max="6909" width="9.109375" style="35"/>
    <col min="6910" max="6910" width="24" style="35" customWidth="1"/>
    <col min="6911" max="6911" width="11.88671875" style="35" customWidth="1"/>
    <col min="6912" max="6917" width="10.6640625" style="35" customWidth="1"/>
    <col min="6918" max="6918" width="12.5546875" style="35" customWidth="1"/>
    <col min="6919" max="6919" width="5.109375" style="35" customWidth="1"/>
    <col min="6920" max="7165" width="9.109375" style="35"/>
    <col min="7166" max="7166" width="24" style="35" customWidth="1"/>
    <col min="7167" max="7167" width="11.88671875" style="35" customWidth="1"/>
    <col min="7168" max="7173" width="10.6640625" style="35" customWidth="1"/>
    <col min="7174" max="7174" width="12.5546875" style="35" customWidth="1"/>
    <col min="7175" max="7175" width="5.109375" style="35" customWidth="1"/>
    <col min="7176" max="7421" width="9.109375" style="35"/>
    <col min="7422" max="7422" width="24" style="35" customWidth="1"/>
    <col min="7423" max="7423" width="11.88671875" style="35" customWidth="1"/>
    <col min="7424" max="7429" width="10.6640625" style="35" customWidth="1"/>
    <col min="7430" max="7430" width="12.5546875" style="35" customWidth="1"/>
    <col min="7431" max="7431" width="5.109375" style="35" customWidth="1"/>
    <col min="7432" max="7677" width="9.109375" style="35"/>
    <col min="7678" max="7678" width="24" style="35" customWidth="1"/>
    <col min="7679" max="7679" width="11.88671875" style="35" customWidth="1"/>
    <col min="7680" max="7685" width="10.6640625" style="35" customWidth="1"/>
    <col min="7686" max="7686" width="12.5546875" style="35" customWidth="1"/>
    <col min="7687" max="7687" width="5.109375" style="35" customWidth="1"/>
    <col min="7688" max="7933" width="9.109375" style="35"/>
    <col min="7934" max="7934" width="24" style="35" customWidth="1"/>
    <col min="7935" max="7935" width="11.88671875" style="35" customWidth="1"/>
    <col min="7936" max="7941" width="10.6640625" style="35" customWidth="1"/>
    <col min="7942" max="7942" width="12.5546875" style="35" customWidth="1"/>
    <col min="7943" max="7943" width="5.109375" style="35" customWidth="1"/>
    <col min="7944" max="8189" width="9.109375" style="35"/>
    <col min="8190" max="8190" width="24" style="35" customWidth="1"/>
    <col min="8191" max="8191" width="11.88671875" style="35" customWidth="1"/>
    <col min="8192" max="8197" width="10.6640625" style="35" customWidth="1"/>
    <col min="8198" max="8198" width="12.5546875" style="35" customWidth="1"/>
    <col min="8199" max="8199" width="5.109375" style="35" customWidth="1"/>
    <col min="8200" max="8445" width="9.109375" style="35"/>
    <col min="8446" max="8446" width="24" style="35" customWidth="1"/>
    <col min="8447" max="8447" width="11.88671875" style="35" customWidth="1"/>
    <col min="8448" max="8453" width="10.6640625" style="35" customWidth="1"/>
    <col min="8454" max="8454" width="12.5546875" style="35" customWidth="1"/>
    <col min="8455" max="8455" width="5.109375" style="35" customWidth="1"/>
    <col min="8456" max="8701" width="9.109375" style="35"/>
    <col min="8702" max="8702" width="24" style="35" customWidth="1"/>
    <col min="8703" max="8703" width="11.88671875" style="35" customWidth="1"/>
    <col min="8704" max="8709" width="10.6640625" style="35" customWidth="1"/>
    <col min="8710" max="8710" width="12.5546875" style="35" customWidth="1"/>
    <col min="8711" max="8711" width="5.109375" style="35" customWidth="1"/>
    <col min="8712" max="8957" width="9.109375" style="35"/>
    <col min="8958" max="8958" width="24" style="35" customWidth="1"/>
    <col min="8959" max="8959" width="11.88671875" style="35" customWidth="1"/>
    <col min="8960" max="8965" width="10.6640625" style="35" customWidth="1"/>
    <col min="8966" max="8966" width="12.5546875" style="35" customWidth="1"/>
    <col min="8967" max="8967" width="5.109375" style="35" customWidth="1"/>
    <col min="8968" max="9213" width="9.109375" style="35"/>
    <col min="9214" max="9214" width="24" style="35" customWidth="1"/>
    <col min="9215" max="9215" width="11.88671875" style="35" customWidth="1"/>
    <col min="9216" max="9221" width="10.6640625" style="35" customWidth="1"/>
    <col min="9222" max="9222" width="12.5546875" style="35" customWidth="1"/>
    <col min="9223" max="9223" width="5.109375" style="35" customWidth="1"/>
    <col min="9224" max="9469" width="9.109375" style="35"/>
    <col min="9470" max="9470" width="24" style="35" customWidth="1"/>
    <col min="9471" max="9471" width="11.88671875" style="35" customWidth="1"/>
    <col min="9472" max="9477" width="10.6640625" style="35" customWidth="1"/>
    <col min="9478" max="9478" width="12.5546875" style="35" customWidth="1"/>
    <col min="9479" max="9479" width="5.109375" style="35" customWidth="1"/>
    <col min="9480" max="9725" width="9.109375" style="35"/>
    <col min="9726" max="9726" width="24" style="35" customWidth="1"/>
    <col min="9727" max="9727" width="11.88671875" style="35" customWidth="1"/>
    <col min="9728" max="9733" width="10.6640625" style="35" customWidth="1"/>
    <col min="9734" max="9734" width="12.5546875" style="35" customWidth="1"/>
    <col min="9735" max="9735" width="5.109375" style="35" customWidth="1"/>
    <col min="9736" max="9981" width="9.109375" style="35"/>
    <col min="9982" max="9982" width="24" style="35" customWidth="1"/>
    <col min="9983" max="9983" width="11.88671875" style="35" customWidth="1"/>
    <col min="9984" max="9989" width="10.6640625" style="35" customWidth="1"/>
    <col min="9990" max="9990" width="12.5546875" style="35" customWidth="1"/>
    <col min="9991" max="9991" width="5.109375" style="35" customWidth="1"/>
    <col min="9992" max="10237" width="9.109375" style="35"/>
    <col min="10238" max="10238" width="24" style="35" customWidth="1"/>
    <col min="10239" max="10239" width="11.88671875" style="35" customWidth="1"/>
    <col min="10240" max="10245" width="10.6640625" style="35" customWidth="1"/>
    <col min="10246" max="10246" width="12.5546875" style="35" customWidth="1"/>
    <col min="10247" max="10247" width="5.109375" style="35" customWidth="1"/>
    <col min="10248" max="10493" width="9.109375" style="35"/>
    <col min="10494" max="10494" width="24" style="35" customWidth="1"/>
    <col min="10495" max="10495" width="11.88671875" style="35" customWidth="1"/>
    <col min="10496" max="10501" width="10.6640625" style="35" customWidth="1"/>
    <col min="10502" max="10502" width="12.5546875" style="35" customWidth="1"/>
    <col min="10503" max="10503" width="5.109375" style="35" customWidth="1"/>
    <col min="10504" max="10749" width="9.109375" style="35"/>
    <col min="10750" max="10750" width="24" style="35" customWidth="1"/>
    <col min="10751" max="10751" width="11.88671875" style="35" customWidth="1"/>
    <col min="10752" max="10757" width="10.6640625" style="35" customWidth="1"/>
    <col min="10758" max="10758" width="12.5546875" style="35" customWidth="1"/>
    <col min="10759" max="10759" width="5.109375" style="35" customWidth="1"/>
    <col min="10760" max="11005" width="9.109375" style="35"/>
    <col min="11006" max="11006" width="24" style="35" customWidth="1"/>
    <col min="11007" max="11007" width="11.88671875" style="35" customWidth="1"/>
    <col min="11008" max="11013" width="10.6640625" style="35" customWidth="1"/>
    <col min="11014" max="11014" width="12.5546875" style="35" customWidth="1"/>
    <col min="11015" max="11015" width="5.109375" style="35" customWidth="1"/>
    <col min="11016" max="11261" width="9.109375" style="35"/>
    <col min="11262" max="11262" width="24" style="35" customWidth="1"/>
    <col min="11263" max="11263" width="11.88671875" style="35" customWidth="1"/>
    <col min="11264" max="11269" width="10.6640625" style="35" customWidth="1"/>
    <col min="11270" max="11270" width="12.5546875" style="35" customWidth="1"/>
    <col min="11271" max="11271" width="5.109375" style="35" customWidth="1"/>
    <col min="11272" max="11517" width="9.109375" style="35"/>
    <col min="11518" max="11518" width="24" style="35" customWidth="1"/>
    <col min="11519" max="11519" width="11.88671875" style="35" customWidth="1"/>
    <col min="11520" max="11525" width="10.6640625" style="35" customWidth="1"/>
    <col min="11526" max="11526" width="12.5546875" style="35" customWidth="1"/>
    <col min="11527" max="11527" width="5.109375" style="35" customWidth="1"/>
    <col min="11528" max="11773" width="9.109375" style="35"/>
    <col min="11774" max="11774" width="24" style="35" customWidth="1"/>
    <col min="11775" max="11775" width="11.88671875" style="35" customWidth="1"/>
    <col min="11776" max="11781" width="10.6640625" style="35" customWidth="1"/>
    <col min="11782" max="11782" width="12.5546875" style="35" customWidth="1"/>
    <col min="11783" max="11783" width="5.109375" style="35" customWidth="1"/>
    <col min="11784" max="12029" width="9.109375" style="35"/>
    <col min="12030" max="12030" width="24" style="35" customWidth="1"/>
    <col min="12031" max="12031" width="11.88671875" style="35" customWidth="1"/>
    <col min="12032" max="12037" width="10.6640625" style="35" customWidth="1"/>
    <col min="12038" max="12038" width="12.5546875" style="35" customWidth="1"/>
    <col min="12039" max="12039" width="5.109375" style="35" customWidth="1"/>
    <col min="12040" max="12285" width="9.109375" style="35"/>
    <col min="12286" max="12286" width="24" style="35" customWidth="1"/>
    <col min="12287" max="12287" width="11.88671875" style="35" customWidth="1"/>
    <col min="12288" max="12293" width="10.6640625" style="35" customWidth="1"/>
    <col min="12294" max="12294" width="12.5546875" style="35" customWidth="1"/>
    <col min="12295" max="12295" width="5.109375" style="35" customWidth="1"/>
    <col min="12296" max="12541" width="9.109375" style="35"/>
    <col min="12542" max="12542" width="24" style="35" customWidth="1"/>
    <col min="12543" max="12543" width="11.88671875" style="35" customWidth="1"/>
    <col min="12544" max="12549" width="10.6640625" style="35" customWidth="1"/>
    <col min="12550" max="12550" width="12.5546875" style="35" customWidth="1"/>
    <col min="12551" max="12551" width="5.109375" style="35" customWidth="1"/>
    <col min="12552" max="12797" width="9.109375" style="35"/>
    <col min="12798" max="12798" width="24" style="35" customWidth="1"/>
    <col min="12799" max="12799" width="11.88671875" style="35" customWidth="1"/>
    <col min="12800" max="12805" width="10.6640625" style="35" customWidth="1"/>
    <col min="12806" max="12806" width="12.5546875" style="35" customWidth="1"/>
    <col min="12807" max="12807" width="5.109375" style="35" customWidth="1"/>
    <col min="12808" max="13053" width="9.109375" style="35"/>
    <col min="13054" max="13054" width="24" style="35" customWidth="1"/>
    <col min="13055" max="13055" width="11.88671875" style="35" customWidth="1"/>
    <col min="13056" max="13061" width="10.6640625" style="35" customWidth="1"/>
    <col min="13062" max="13062" width="12.5546875" style="35" customWidth="1"/>
    <col min="13063" max="13063" width="5.109375" style="35" customWidth="1"/>
    <col min="13064" max="13309" width="9.109375" style="35"/>
    <col min="13310" max="13310" width="24" style="35" customWidth="1"/>
    <col min="13311" max="13311" width="11.88671875" style="35" customWidth="1"/>
    <col min="13312" max="13317" width="10.6640625" style="35" customWidth="1"/>
    <col min="13318" max="13318" width="12.5546875" style="35" customWidth="1"/>
    <col min="13319" max="13319" width="5.109375" style="35" customWidth="1"/>
    <col min="13320" max="13565" width="9.109375" style="35"/>
    <col min="13566" max="13566" width="24" style="35" customWidth="1"/>
    <col min="13567" max="13567" width="11.88671875" style="35" customWidth="1"/>
    <col min="13568" max="13573" width="10.6640625" style="35" customWidth="1"/>
    <col min="13574" max="13574" width="12.5546875" style="35" customWidth="1"/>
    <col min="13575" max="13575" width="5.109375" style="35" customWidth="1"/>
    <col min="13576" max="13821" width="9.109375" style="35"/>
    <col min="13822" max="13822" width="24" style="35" customWidth="1"/>
    <col min="13823" max="13823" width="11.88671875" style="35" customWidth="1"/>
    <col min="13824" max="13829" width="10.6640625" style="35" customWidth="1"/>
    <col min="13830" max="13830" width="12.5546875" style="35" customWidth="1"/>
    <col min="13831" max="13831" width="5.109375" style="35" customWidth="1"/>
    <col min="13832" max="14077" width="9.109375" style="35"/>
    <col min="14078" max="14078" width="24" style="35" customWidth="1"/>
    <col min="14079" max="14079" width="11.88671875" style="35" customWidth="1"/>
    <col min="14080" max="14085" width="10.6640625" style="35" customWidth="1"/>
    <col min="14086" max="14086" width="12.5546875" style="35" customWidth="1"/>
    <col min="14087" max="14087" width="5.109375" style="35" customWidth="1"/>
    <col min="14088" max="14333" width="9.109375" style="35"/>
    <col min="14334" max="14334" width="24" style="35" customWidth="1"/>
    <col min="14335" max="14335" width="11.88671875" style="35" customWidth="1"/>
    <col min="14336" max="14341" width="10.6640625" style="35" customWidth="1"/>
    <col min="14342" max="14342" width="12.5546875" style="35" customWidth="1"/>
    <col min="14343" max="14343" width="5.109375" style="35" customWidth="1"/>
    <col min="14344" max="14589" width="9.109375" style="35"/>
    <col min="14590" max="14590" width="24" style="35" customWidth="1"/>
    <col min="14591" max="14591" width="11.88671875" style="35" customWidth="1"/>
    <col min="14592" max="14597" width="10.6640625" style="35" customWidth="1"/>
    <col min="14598" max="14598" width="12.5546875" style="35" customWidth="1"/>
    <col min="14599" max="14599" width="5.109375" style="35" customWidth="1"/>
    <col min="14600" max="14845" width="9.109375" style="35"/>
    <col min="14846" max="14846" width="24" style="35" customWidth="1"/>
    <col min="14847" max="14847" width="11.88671875" style="35" customWidth="1"/>
    <col min="14848" max="14853" width="10.6640625" style="35" customWidth="1"/>
    <col min="14854" max="14854" width="12.5546875" style="35" customWidth="1"/>
    <col min="14855" max="14855" width="5.109375" style="35" customWidth="1"/>
    <col min="14856" max="15101" width="9.109375" style="35"/>
    <col min="15102" max="15102" width="24" style="35" customWidth="1"/>
    <col min="15103" max="15103" width="11.88671875" style="35" customWidth="1"/>
    <col min="15104" max="15109" width="10.6640625" style="35" customWidth="1"/>
    <col min="15110" max="15110" width="12.5546875" style="35" customWidth="1"/>
    <col min="15111" max="15111" width="5.109375" style="35" customWidth="1"/>
    <col min="15112" max="15357" width="9.109375" style="35"/>
    <col min="15358" max="15358" width="24" style="35" customWidth="1"/>
    <col min="15359" max="15359" width="11.88671875" style="35" customWidth="1"/>
    <col min="15360" max="15365" width="10.6640625" style="35" customWidth="1"/>
    <col min="15366" max="15366" width="12.5546875" style="35" customWidth="1"/>
    <col min="15367" max="15367" width="5.109375" style="35" customWidth="1"/>
    <col min="15368" max="15613" width="9.109375" style="35"/>
    <col min="15614" max="15614" width="24" style="35" customWidth="1"/>
    <col min="15615" max="15615" width="11.88671875" style="35" customWidth="1"/>
    <col min="15616" max="15621" width="10.6640625" style="35" customWidth="1"/>
    <col min="15622" max="15622" width="12.5546875" style="35" customWidth="1"/>
    <col min="15623" max="15623" width="5.109375" style="35" customWidth="1"/>
    <col min="15624" max="15869" width="9.109375" style="35"/>
    <col min="15870" max="15870" width="24" style="35" customWidth="1"/>
    <col min="15871" max="15871" width="11.88671875" style="35" customWidth="1"/>
    <col min="15872" max="15877" width="10.6640625" style="35" customWidth="1"/>
    <col min="15878" max="15878" width="12.5546875" style="35" customWidth="1"/>
    <col min="15879" max="15879" width="5.109375" style="35" customWidth="1"/>
    <col min="15880" max="16125" width="9.109375" style="35"/>
    <col min="16126" max="16126" width="24" style="35" customWidth="1"/>
    <col min="16127" max="16127" width="11.88671875" style="35" customWidth="1"/>
    <col min="16128" max="16133" width="10.6640625" style="35" customWidth="1"/>
    <col min="16134" max="16134" width="12.5546875" style="35" customWidth="1"/>
    <col min="16135" max="16135" width="5.109375" style="35" customWidth="1"/>
    <col min="16136" max="16384" width="9.109375" style="35"/>
  </cols>
  <sheetData>
    <row r="1" spans="1:26" ht="14.25" customHeight="1">
      <c r="A1" s="314" t="s">
        <v>1662</v>
      </c>
      <c r="B1" s="314"/>
      <c r="C1" s="314"/>
      <c r="D1" s="314"/>
      <c r="E1" s="314"/>
      <c r="F1" s="314"/>
      <c r="G1" s="314"/>
      <c r="H1" s="314"/>
      <c r="I1" s="2" t="s">
        <v>503</v>
      </c>
      <c r="J1" s="10"/>
    </row>
    <row r="2" spans="1:26" ht="14.25" customHeight="1">
      <c r="A2" s="315" t="s">
        <v>1210</v>
      </c>
      <c r="B2" s="365"/>
      <c r="C2" s="365"/>
      <c r="D2" s="365"/>
      <c r="E2" s="365"/>
      <c r="F2" s="365"/>
      <c r="G2" s="547"/>
      <c r="I2" s="87" t="s">
        <v>504</v>
      </c>
      <c r="J2" s="10"/>
    </row>
    <row r="3" spans="1:26" ht="14.25" customHeight="1">
      <c r="A3" s="514" t="s">
        <v>1663</v>
      </c>
      <c r="B3" s="450"/>
      <c r="C3" s="450"/>
      <c r="D3" s="450"/>
      <c r="E3" s="450"/>
      <c r="F3" s="450"/>
      <c r="G3" s="547"/>
    </row>
    <row r="4" spans="1:26" ht="14.25" customHeight="1">
      <c r="A4" s="514" t="s">
        <v>1212</v>
      </c>
      <c r="B4" s="428"/>
      <c r="C4" s="428"/>
      <c r="D4" s="428"/>
      <c r="E4" s="428"/>
      <c r="F4" s="428"/>
      <c r="G4" s="548"/>
    </row>
    <row r="5" spans="1:26" ht="5.0999999999999996" customHeight="1">
      <c r="A5" s="907"/>
      <c r="B5" s="22"/>
      <c r="C5" s="22"/>
      <c r="D5" s="22"/>
      <c r="E5" s="22"/>
      <c r="F5" s="15"/>
      <c r="G5" s="549"/>
    </row>
    <row r="6" spans="1:26" ht="40.5" customHeight="1">
      <c r="A6" s="853" t="s">
        <v>1138</v>
      </c>
      <c r="B6" s="4">
        <v>2000</v>
      </c>
      <c r="C6" s="4">
        <v>2005</v>
      </c>
      <c r="D6" s="108">
        <v>2010</v>
      </c>
      <c r="E6" s="4">
        <v>2015</v>
      </c>
      <c r="F6" s="510">
        <v>2018</v>
      </c>
      <c r="G6" s="613">
        <v>2019</v>
      </c>
    </row>
    <row r="7" spans="1:26" ht="35.1" customHeight="1">
      <c r="A7" s="920" t="s">
        <v>1141</v>
      </c>
      <c r="B7" s="920"/>
      <c r="C7" s="920"/>
      <c r="D7" s="920"/>
      <c r="E7" s="920"/>
      <c r="F7" s="920"/>
      <c r="G7" s="920"/>
      <c r="N7" s="1062"/>
      <c r="O7" s="1062"/>
      <c r="P7" s="1062"/>
      <c r="Q7" s="1062"/>
      <c r="R7" s="1062"/>
      <c r="S7" s="1062"/>
      <c r="T7" s="1062"/>
      <c r="U7" s="1062"/>
      <c r="V7" s="1062"/>
      <c r="W7" s="1062"/>
      <c r="X7" s="1062"/>
      <c r="Y7" s="1062"/>
      <c r="Z7" s="1062"/>
    </row>
    <row r="8" spans="1:26" ht="14.25" customHeight="1">
      <c r="A8" s="140" t="s">
        <v>167</v>
      </c>
      <c r="B8" s="11">
        <v>0.34</v>
      </c>
      <c r="C8" s="260">
        <v>0.27</v>
      </c>
      <c r="D8" s="11">
        <v>0.3</v>
      </c>
      <c r="E8" s="11">
        <v>0.17</v>
      </c>
      <c r="F8" s="236">
        <v>0.16</v>
      </c>
      <c r="G8" s="629">
        <v>0.19</v>
      </c>
      <c r="N8" s="1063"/>
      <c r="O8" s="1063"/>
      <c r="P8" s="1063"/>
      <c r="Q8" s="1063"/>
      <c r="R8" s="1063"/>
      <c r="S8" s="1063"/>
      <c r="T8" s="1063"/>
      <c r="U8" s="1063"/>
      <c r="V8" s="1063"/>
      <c r="W8" s="1063"/>
      <c r="X8" s="1063"/>
      <c r="Y8" s="1063"/>
      <c r="Z8" s="1063"/>
    </row>
    <row r="9" spans="1:26" ht="14.25" customHeight="1">
      <c r="A9" s="140" t="s">
        <v>489</v>
      </c>
      <c r="B9" s="448">
        <v>0.3479563296154165</v>
      </c>
      <c r="C9" s="449">
        <v>0.34755113678084737</v>
      </c>
      <c r="D9" s="11">
        <v>0.28000000000000003</v>
      </c>
      <c r="E9" s="11">
        <v>0.22</v>
      </c>
      <c r="F9" s="236">
        <v>0.15</v>
      </c>
      <c r="G9" s="629">
        <v>0.19</v>
      </c>
    </row>
    <row r="10" spans="1:26" ht="14.25" customHeight="1">
      <c r="A10" s="7" t="s">
        <v>1660</v>
      </c>
      <c r="B10" s="11">
        <v>0.59</v>
      </c>
      <c r="C10" s="260">
        <v>0.37</v>
      </c>
      <c r="D10" s="11">
        <v>0.43</v>
      </c>
      <c r="E10" s="11">
        <v>0.21</v>
      </c>
      <c r="F10" s="236" t="s">
        <v>573</v>
      </c>
      <c r="G10" s="629" t="s">
        <v>573</v>
      </c>
    </row>
    <row r="11" spans="1:26" ht="14.25" customHeight="1">
      <c r="A11" s="140" t="s">
        <v>490</v>
      </c>
      <c r="B11" s="11">
        <v>0.48</v>
      </c>
      <c r="C11" s="260">
        <v>0.34</v>
      </c>
      <c r="D11" s="11">
        <v>0.34</v>
      </c>
      <c r="E11" s="11">
        <v>0.33</v>
      </c>
      <c r="F11" s="236">
        <v>0.2</v>
      </c>
      <c r="G11" s="629">
        <v>0.22</v>
      </c>
    </row>
    <row r="12" spans="1:26" ht="14.25" customHeight="1">
      <c r="A12" s="140" t="s">
        <v>491</v>
      </c>
      <c r="B12" s="11">
        <v>0.71</v>
      </c>
      <c r="C12" s="260">
        <v>0.89</v>
      </c>
      <c r="D12" s="11">
        <v>1.46</v>
      </c>
      <c r="E12" s="11">
        <v>0.93</v>
      </c>
      <c r="F12" s="236">
        <v>1.24</v>
      </c>
      <c r="G12" s="629">
        <v>1.1499999999999999</v>
      </c>
    </row>
    <row r="13" spans="1:26" ht="35.1" customHeight="1">
      <c r="A13" s="1064" t="s">
        <v>1142</v>
      </c>
      <c r="B13" s="1064"/>
      <c r="C13" s="1064"/>
      <c r="D13" s="1064"/>
      <c r="E13" s="1064"/>
      <c r="F13" s="1064"/>
      <c r="G13" s="1064"/>
    </row>
    <row r="14" spans="1:26" ht="14.25" customHeight="1">
      <c r="A14" s="140" t="s">
        <v>167</v>
      </c>
      <c r="B14" s="11">
        <v>0.3</v>
      </c>
      <c r="C14" s="260">
        <v>0.24</v>
      </c>
      <c r="D14" s="11">
        <v>0.28999999999999998</v>
      </c>
      <c r="E14" s="11">
        <v>0.2</v>
      </c>
      <c r="F14" s="236">
        <v>0.2</v>
      </c>
      <c r="G14" s="629">
        <v>0.24</v>
      </c>
    </row>
    <row r="15" spans="1:26" ht="14.25" customHeight="1">
      <c r="A15" s="140" t="s">
        <v>489</v>
      </c>
      <c r="B15" s="448">
        <v>0.26418440768569867</v>
      </c>
      <c r="C15" s="449">
        <v>0.2871012230599172</v>
      </c>
      <c r="D15" s="448">
        <v>0.26982629947119408</v>
      </c>
      <c r="E15" s="11">
        <v>0.25</v>
      </c>
      <c r="F15" s="236">
        <v>0.19</v>
      </c>
      <c r="G15" s="629">
        <v>0.18</v>
      </c>
      <c r="N15" s="1063"/>
      <c r="O15" s="1063"/>
      <c r="P15" s="1063"/>
      <c r="Q15" s="1063"/>
      <c r="R15" s="1063"/>
      <c r="S15" s="1063"/>
      <c r="T15" s="1063"/>
      <c r="U15" s="1063"/>
      <c r="V15" s="1063"/>
      <c r="W15" s="1063"/>
      <c r="X15" s="1063"/>
      <c r="Y15" s="1063"/>
      <c r="Z15" s="1063"/>
    </row>
    <row r="16" spans="1:26" ht="14.25" customHeight="1">
      <c r="A16" s="7" t="s">
        <v>1660</v>
      </c>
      <c r="B16" s="11">
        <v>0.3</v>
      </c>
      <c r="C16" s="260">
        <v>0.25</v>
      </c>
      <c r="D16" s="11">
        <v>0.28000000000000003</v>
      </c>
      <c r="E16" s="11">
        <v>0.17</v>
      </c>
      <c r="F16" s="236" t="s">
        <v>573</v>
      </c>
      <c r="G16" s="629" t="s">
        <v>573</v>
      </c>
    </row>
    <row r="17" spans="1:27" ht="14.25" customHeight="1">
      <c r="A17" s="140" t="s">
        <v>490</v>
      </c>
      <c r="B17" s="11">
        <v>0.28999999999999998</v>
      </c>
      <c r="C17" s="260">
        <v>0.22</v>
      </c>
      <c r="D17" s="11">
        <v>0.24</v>
      </c>
      <c r="E17" s="11">
        <v>0.26</v>
      </c>
      <c r="F17" s="236">
        <v>0.21</v>
      </c>
      <c r="G17" s="629">
        <v>0.19</v>
      </c>
    </row>
    <row r="18" spans="1:27" ht="14.25" customHeight="1">
      <c r="A18" s="140" t="s">
        <v>491</v>
      </c>
      <c r="B18" s="11">
        <v>1.1100000000000001</v>
      </c>
      <c r="C18" s="260">
        <v>0.92</v>
      </c>
      <c r="D18" s="11">
        <v>0.98</v>
      </c>
      <c r="E18" s="11">
        <v>0.74</v>
      </c>
      <c r="F18" s="236">
        <v>1.36</v>
      </c>
      <c r="G18" s="629">
        <v>1.17</v>
      </c>
    </row>
    <row r="19" spans="1:27" ht="35.1" customHeight="1">
      <c r="A19" s="1064" t="s">
        <v>1139</v>
      </c>
      <c r="B19" s="1064"/>
      <c r="C19" s="1064"/>
      <c r="D19" s="1064"/>
      <c r="E19" s="1064"/>
      <c r="F19" s="1064"/>
      <c r="G19" s="1064"/>
    </row>
    <row r="20" spans="1:27" ht="14.25" customHeight="1">
      <c r="A20" s="140" t="s">
        <v>167</v>
      </c>
      <c r="B20" s="11">
        <v>0.3</v>
      </c>
      <c r="C20" s="260">
        <v>0.23</v>
      </c>
      <c r="D20" s="11">
        <v>0.3</v>
      </c>
      <c r="E20" s="11">
        <v>0.19</v>
      </c>
      <c r="F20" s="236">
        <v>0.2</v>
      </c>
      <c r="G20" s="629">
        <v>0.24</v>
      </c>
    </row>
    <row r="21" spans="1:27" ht="14.25" customHeight="1">
      <c r="A21" s="140" t="s">
        <v>489</v>
      </c>
      <c r="B21" s="11">
        <v>0.32</v>
      </c>
      <c r="C21" s="260">
        <v>0.34</v>
      </c>
      <c r="D21" s="11">
        <v>0.34</v>
      </c>
      <c r="E21" s="11">
        <v>0.34</v>
      </c>
      <c r="F21" s="236">
        <v>0.28000000000000003</v>
      </c>
      <c r="G21" s="629">
        <v>0.31</v>
      </c>
      <c r="O21" s="1063"/>
      <c r="P21" s="1063"/>
      <c r="Q21" s="1063"/>
      <c r="R21" s="1063"/>
      <c r="S21" s="1063"/>
      <c r="T21" s="1063"/>
      <c r="U21" s="1063"/>
      <c r="V21" s="1063"/>
      <c r="W21" s="1063"/>
      <c r="X21" s="1063"/>
      <c r="Y21" s="1063"/>
      <c r="Z21" s="1063"/>
      <c r="AA21" s="1063"/>
    </row>
    <row r="22" spans="1:27" ht="14.25" customHeight="1">
      <c r="A22" s="7" t="s">
        <v>1661</v>
      </c>
      <c r="B22" s="11">
        <v>0.45</v>
      </c>
      <c r="C22" s="260">
        <v>0.35</v>
      </c>
      <c r="D22" s="11">
        <v>0.4</v>
      </c>
      <c r="E22" s="11">
        <v>0.2</v>
      </c>
      <c r="F22" s="236" t="s">
        <v>573</v>
      </c>
      <c r="G22" s="629" t="s">
        <v>573</v>
      </c>
    </row>
    <row r="23" spans="1:27" ht="14.25" customHeight="1">
      <c r="A23" s="140" t="s">
        <v>490</v>
      </c>
      <c r="B23" s="11">
        <v>0.42</v>
      </c>
      <c r="C23" s="260">
        <v>0.35</v>
      </c>
      <c r="D23" s="11">
        <v>0.38</v>
      </c>
      <c r="E23" s="11">
        <v>0.34</v>
      </c>
      <c r="F23" s="236">
        <v>0.26</v>
      </c>
      <c r="G23" s="629">
        <v>0.24</v>
      </c>
    </row>
    <row r="24" spans="1:27" ht="14.25" customHeight="1">
      <c r="A24" s="140" t="s">
        <v>491</v>
      </c>
      <c r="B24" s="11">
        <v>0.47</v>
      </c>
      <c r="C24" s="260">
        <v>0.45</v>
      </c>
      <c r="D24" s="11">
        <v>0.7</v>
      </c>
      <c r="E24" s="11">
        <v>0.34</v>
      </c>
      <c r="F24" s="236">
        <v>0.6</v>
      </c>
      <c r="G24" s="629">
        <v>0.54</v>
      </c>
    </row>
    <row r="25" spans="1:27" ht="35.1" customHeight="1">
      <c r="A25" s="1064" t="s">
        <v>1140</v>
      </c>
      <c r="B25" s="1064"/>
      <c r="C25" s="1064"/>
      <c r="D25" s="1064"/>
      <c r="E25" s="1064"/>
      <c r="F25" s="1064"/>
      <c r="G25" s="1064"/>
    </row>
    <row r="26" spans="1:27" ht="14.25" customHeight="1">
      <c r="A26" s="140" t="s">
        <v>167</v>
      </c>
      <c r="B26" s="628">
        <v>13.61</v>
      </c>
      <c r="C26" s="627">
        <v>12.59</v>
      </c>
      <c r="D26" s="628">
        <v>11.73</v>
      </c>
      <c r="E26" s="628">
        <v>4.9638</v>
      </c>
      <c r="F26" s="629">
        <v>3.82</v>
      </c>
      <c r="G26" s="629">
        <v>5.42</v>
      </c>
    </row>
    <row r="27" spans="1:27" ht="14.25" customHeight="1">
      <c r="A27" s="140" t="s">
        <v>109</v>
      </c>
      <c r="B27" s="628">
        <v>20.385795422735601</v>
      </c>
      <c r="C27" s="627">
        <v>11.436753278100868</v>
      </c>
      <c r="D27" s="628">
        <v>8.1890489344353927</v>
      </c>
      <c r="E27" s="634">
        <v>6.1396197786367148</v>
      </c>
      <c r="F27" s="629">
        <v>4.5999999999999996</v>
      </c>
      <c r="G27" s="629">
        <v>2.4</v>
      </c>
    </row>
    <row r="28" spans="1:27" ht="14.25" customHeight="1">
      <c r="A28" s="7" t="s">
        <v>1661</v>
      </c>
      <c r="B28" s="628">
        <v>11</v>
      </c>
      <c r="C28" s="627">
        <v>10.119999999999999</v>
      </c>
      <c r="D28" s="628">
        <v>7.16</v>
      </c>
      <c r="E28" s="628">
        <v>3.3582999999999998</v>
      </c>
      <c r="F28" s="629" t="s">
        <v>573</v>
      </c>
      <c r="G28" s="629" t="s">
        <v>573</v>
      </c>
    </row>
    <row r="29" spans="1:27" ht="14.25" customHeight="1">
      <c r="A29" s="140" t="s">
        <v>490</v>
      </c>
      <c r="B29" s="628">
        <v>14.26</v>
      </c>
      <c r="C29" s="627">
        <v>11.35</v>
      </c>
      <c r="D29" s="628">
        <v>6.91</v>
      </c>
      <c r="E29" s="628">
        <v>6.38</v>
      </c>
      <c r="F29" s="629">
        <v>2.93</v>
      </c>
      <c r="G29" s="629">
        <v>2.68</v>
      </c>
    </row>
    <row r="30" spans="1:27" ht="14.25" customHeight="1">
      <c r="A30" s="140" t="s">
        <v>491</v>
      </c>
      <c r="B30" s="628">
        <v>35.700000000000003</v>
      </c>
      <c r="C30" s="627">
        <v>34.25</v>
      </c>
      <c r="D30" s="628">
        <v>41.8</v>
      </c>
      <c r="E30" s="628">
        <v>28.35</v>
      </c>
      <c r="F30" s="629">
        <v>28.42</v>
      </c>
      <c r="G30" s="629">
        <v>34.770000000000003</v>
      </c>
    </row>
    <row r="31" spans="1:27" ht="14.25" customHeight="1">
      <c r="A31" s="7"/>
      <c r="B31" s="260"/>
      <c r="C31" s="260"/>
      <c r="D31" s="260"/>
      <c r="E31" s="260"/>
      <c r="F31" s="24"/>
      <c r="G31" s="546"/>
    </row>
    <row r="32" spans="1:27" ht="18.75" customHeight="1">
      <c r="A32" s="1018" t="s">
        <v>1664</v>
      </c>
      <c r="B32" s="1018"/>
      <c r="C32" s="1018"/>
      <c r="D32" s="1018"/>
      <c r="E32" s="1018"/>
      <c r="F32" s="1018"/>
      <c r="G32" s="1018"/>
    </row>
    <row r="33" spans="1:7" ht="38.25" customHeight="1">
      <c r="A33" s="918" t="s">
        <v>546</v>
      </c>
      <c r="B33" s="918"/>
      <c r="C33" s="918"/>
      <c r="D33" s="918"/>
      <c r="E33" s="918"/>
      <c r="F33" s="918"/>
      <c r="G33" s="918"/>
    </row>
    <row r="34" spans="1:7" ht="18.75" customHeight="1">
      <c r="A34" s="919" t="s">
        <v>1665</v>
      </c>
      <c r="B34" s="919"/>
      <c r="C34" s="919"/>
      <c r="D34" s="919"/>
      <c r="E34" s="919"/>
      <c r="F34" s="919"/>
      <c r="G34" s="919"/>
    </row>
    <row r="35" spans="1:7" ht="52.5" customHeight="1">
      <c r="A35" s="919" t="s">
        <v>1148</v>
      </c>
      <c r="B35" s="919"/>
      <c r="C35" s="919"/>
      <c r="D35" s="919"/>
      <c r="E35" s="919"/>
      <c r="F35" s="919"/>
      <c r="G35" s="919"/>
    </row>
  </sheetData>
  <customSheetViews>
    <customSheetView guid="{17A61E15-CB34-4E45-B54C-4890B27A542F}" showGridLines="0">
      <pane ySplit="6" topLeftCell="A7" activePane="bottomLeft" state="frozen"/>
      <selection pane="bottomLeft" activeCell="O1" sqref="O1"/>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2">
    <mergeCell ref="A33:G33"/>
    <mergeCell ref="A35:G35"/>
    <mergeCell ref="A34:G34"/>
    <mergeCell ref="N7:Z7"/>
    <mergeCell ref="N8:Z8"/>
    <mergeCell ref="N15:Z15"/>
    <mergeCell ref="O21:AA21"/>
    <mergeCell ref="A7:G7"/>
    <mergeCell ref="A13:G13"/>
    <mergeCell ref="A19:G19"/>
    <mergeCell ref="A25:G25"/>
    <mergeCell ref="A32:G32"/>
  </mergeCells>
  <phoneticPr fontId="6" type="noConversion"/>
  <hyperlinks>
    <hyperlink ref="I1" location="'Spis tablic_Contents'!A1" display="&lt; POWRÓT"/>
    <hyperlink ref="I2" location="'Spis tablic_Contents'!A1" display="&lt; BACK"/>
  </hyperlinks>
  <pageMargins left="0.78740157480314965" right="0.78740157480314965" top="0.78740157480314965" bottom="0.78740157480314965" header="0.51181102362204722" footer="0.51181102362204722"/>
  <pageSetup paperSize="9" scale="73" fitToHeight="0" orientation="portrait" r:id="rId2"/>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9"/>
  <sheetViews>
    <sheetView showGridLines="0" zoomScaleNormal="100" workbookViewId="0">
      <pane ySplit="6" topLeftCell="A7" activePane="bottomLeft" state="frozen"/>
      <selection activeCell="H35" sqref="H35"/>
      <selection pane="bottomLeft"/>
    </sheetView>
  </sheetViews>
  <sheetFormatPr defaultRowHeight="11.4"/>
  <cols>
    <col min="1" max="1" width="29.109375" style="1" customWidth="1"/>
    <col min="2" max="6" width="11.5546875" style="1" customWidth="1"/>
    <col min="7" max="7" width="11.5546875" style="544" customWidth="1"/>
    <col min="8" max="253" width="9.109375" style="1"/>
    <col min="254" max="254" width="24.33203125" style="1" bestFit="1" customWidth="1"/>
    <col min="255" max="509" width="9.109375" style="1"/>
    <col min="510" max="510" width="24.33203125" style="1" bestFit="1" customWidth="1"/>
    <col min="511" max="765" width="9.109375" style="1"/>
    <col min="766" max="766" width="24.33203125" style="1" bestFit="1" customWidth="1"/>
    <col min="767" max="1021" width="9.109375" style="1"/>
    <col min="1022" max="1022" width="24.33203125" style="1" bestFit="1" customWidth="1"/>
    <col min="1023" max="1277" width="9.109375" style="1"/>
    <col min="1278" max="1278" width="24.33203125" style="1" bestFit="1" customWidth="1"/>
    <col min="1279" max="1533" width="9.109375" style="1"/>
    <col min="1534" max="1534" width="24.33203125" style="1" bestFit="1" customWidth="1"/>
    <col min="1535" max="1789" width="9.109375" style="1"/>
    <col min="1790" max="1790" width="24.33203125" style="1" bestFit="1" customWidth="1"/>
    <col min="1791" max="2045" width="9.109375" style="1"/>
    <col min="2046" max="2046" width="24.33203125" style="1" bestFit="1" customWidth="1"/>
    <col min="2047" max="2301" width="9.109375" style="1"/>
    <col min="2302" max="2302" width="24.33203125" style="1" bestFit="1" customWidth="1"/>
    <col min="2303" max="2557" width="9.109375" style="1"/>
    <col min="2558" max="2558" width="24.33203125" style="1" bestFit="1" customWidth="1"/>
    <col min="2559" max="2813" width="9.109375" style="1"/>
    <col min="2814" max="2814" width="24.33203125" style="1" bestFit="1" customWidth="1"/>
    <col min="2815" max="3069" width="9.109375" style="1"/>
    <col min="3070" max="3070" width="24.33203125" style="1" bestFit="1" customWidth="1"/>
    <col min="3071" max="3325" width="9.109375" style="1"/>
    <col min="3326" max="3326" width="24.33203125" style="1" bestFit="1" customWidth="1"/>
    <col min="3327" max="3581" width="9.109375" style="1"/>
    <col min="3582" max="3582" width="24.33203125" style="1" bestFit="1" customWidth="1"/>
    <col min="3583" max="3837" width="9.109375" style="1"/>
    <col min="3838" max="3838" width="24.33203125" style="1" bestFit="1" customWidth="1"/>
    <col min="3839" max="4093" width="9.109375" style="1"/>
    <col min="4094" max="4094" width="24.33203125" style="1" bestFit="1" customWidth="1"/>
    <col min="4095" max="4349" width="9.109375" style="1"/>
    <col min="4350" max="4350" width="24.33203125" style="1" bestFit="1" customWidth="1"/>
    <col min="4351" max="4605" width="9.109375" style="1"/>
    <col min="4606" max="4606" width="24.33203125" style="1" bestFit="1" customWidth="1"/>
    <col min="4607" max="4861" width="9.109375" style="1"/>
    <col min="4862" max="4862" width="24.33203125" style="1" bestFit="1" customWidth="1"/>
    <col min="4863" max="5117" width="9.109375" style="1"/>
    <col min="5118" max="5118" width="24.33203125" style="1" bestFit="1" customWidth="1"/>
    <col min="5119" max="5373" width="9.109375" style="1"/>
    <col min="5374" max="5374" width="24.33203125" style="1" bestFit="1" customWidth="1"/>
    <col min="5375" max="5629" width="9.109375" style="1"/>
    <col min="5630" max="5630" width="24.33203125" style="1" bestFit="1" customWidth="1"/>
    <col min="5631" max="5885" width="9.109375" style="1"/>
    <col min="5886" max="5886" width="24.33203125" style="1" bestFit="1" customWidth="1"/>
    <col min="5887" max="6141" width="9.109375" style="1"/>
    <col min="6142" max="6142" width="24.33203125" style="1" bestFit="1" customWidth="1"/>
    <col min="6143" max="6397" width="9.109375" style="1"/>
    <col min="6398" max="6398" width="24.33203125" style="1" bestFit="1" customWidth="1"/>
    <col min="6399" max="6653" width="9.109375" style="1"/>
    <col min="6654" max="6654" width="24.33203125" style="1" bestFit="1" customWidth="1"/>
    <col min="6655" max="6909" width="9.109375" style="1"/>
    <col min="6910" max="6910" width="24.33203125" style="1" bestFit="1" customWidth="1"/>
    <col min="6911" max="7165" width="9.109375" style="1"/>
    <col min="7166" max="7166" width="24.33203125" style="1" bestFit="1" customWidth="1"/>
    <col min="7167" max="7421" width="9.109375" style="1"/>
    <col min="7422" max="7422" width="24.33203125" style="1" bestFit="1" customWidth="1"/>
    <col min="7423" max="7677" width="9.109375" style="1"/>
    <col min="7678" max="7678" width="24.33203125" style="1" bestFit="1" customWidth="1"/>
    <col min="7679" max="7933" width="9.109375" style="1"/>
    <col min="7934" max="7934" width="24.33203125" style="1" bestFit="1" customWidth="1"/>
    <col min="7935" max="8189" width="9.109375" style="1"/>
    <col min="8190" max="8190" width="24.33203125" style="1" bestFit="1" customWidth="1"/>
    <col min="8191" max="8445" width="9.109375" style="1"/>
    <col min="8446" max="8446" width="24.33203125" style="1" bestFit="1" customWidth="1"/>
    <col min="8447" max="8701" width="9.109375" style="1"/>
    <col min="8702" max="8702" width="24.33203125" style="1" bestFit="1" customWidth="1"/>
    <col min="8703" max="8957" width="9.109375" style="1"/>
    <col min="8958" max="8958" width="24.33203125" style="1" bestFit="1" customWidth="1"/>
    <col min="8959" max="9213" width="9.109375" style="1"/>
    <col min="9214" max="9214" width="24.33203125" style="1" bestFit="1" customWidth="1"/>
    <col min="9215" max="9469" width="9.109375" style="1"/>
    <col min="9470" max="9470" width="24.33203125" style="1" bestFit="1" customWidth="1"/>
    <col min="9471" max="9725" width="9.109375" style="1"/>
    <col min="9726" max="9726" width="24.33203125" style="1" bestFit="1" customWidth="1"/>
    <col min="9727" max="9981" width="9.109375" style="1"/>
    <col min="9982" max="9982" width="24.33203125" style="1" bestFit="1" customWidth="1"/>
    <col min="9983" max="10237" width="9.109375" style="1"/>
    <col min="10238" max="10238" width="24.33203125" style="1" bestFit="1" customWidth="1"/>
    <col min="10239" max="10493" width="9.109375" style="1"/>
    <col min="10494" max="10494" width="24.33203125" style="1" bestFit="1" customWidth="1"/>
    <col min="10495" max="10749" width="9.109375" style="1"/>
    <col min="10750" max="10750" width="24.33203125" style="1" bestFit="1" customWidth="1"/>
    <col min="10751" max="11005" width="9.109375" style="1"/>
    <col min="11006" max="11006" width="24.33203125" style="1" bestFit="1" customWidth="1"/>
    <col min="11007" max="11261" width="9.109375" style="1"/>
    <col min="11262" max="11262" width="24.33203125" style="1" bestFit="1" customWidth="1"/>
    <col min="11263" max="11517" width="9.109375" style="1"/>
    <col min="11518" max="11518" width="24.33203125" style="1" bestFit="1" customWidth="1"/>
    <col min="11519" max="11773" width="9.109375" style="1"/>
    <col min="11774" max="11774" width="24.33203125" style="1" bestFit="1" customWidth="1"/>
    <col min="11775" max="12029" width="9.109375" style="1"/>
    <col min="12030" max="12030" width="24.33203125" style="1" bestFit="1" customWidth="1"/>
    <col min="12031" max="12285" width="9.109375" style="1"/>
    <col min="12286" max="12286" width="24.33203125" style="1" bestFit="1" customWidth="1"/>
    <col min="12287" max="12541" width="9.109375" style="1"/>
    <col min="12542" max="12542" width="24.33203125" style="1" bestFit="1" customWidth="1"/>
    <col min="12543" max="12797" width="9.109375" style="1"/>
    <col min="12798" max="12798" width="24.33203125" style="1" bestFit="1" customWidth="1"/>
    <col min="12799" max="13053" width="9.109375" style="1"/>
    <col min="13054" max="13054" width="24.33203125" style="1" bestFit="1" customWidth="1"/>
    <col min="13055" max="13309" width="9.109375" style="1"/>
    <col min="13310" max="13310" width="24.33203125" style="1" bestFit="1" customWidth="1"/>
    <col min="13311" max="13565" width="9.109375" style="1"/>
    <col min="13566" max="13566" width="24.33203125" style="1" bestFit="1" customWidth="1"/>
    <col min="13567" max="13821" width="9.109375" style="1"/>
    <col min="13822" max="13822" width="24.33203125" style="1" bestFit="1" customWidth="1"/>
    <col min="13823" max="14077" width="9.109375" style="1"/>
    <col min="14078" max="14078" width="24.33203125" style="1" bestFit="1" customWidth="1"/>
    <col min="14079" max="14333" width="9.109375" style="1"/>
    <col min="14334" max="14334" width="24.33203125" style="1" bestFit="1" customWidth="1"/>
    <col min="14335" max="14589" width="9.109375" style="1"/>
    <col min="14590" max="14590" width="24.33203125" style="1" bestFit="1" customWidth="1"/>
    <col min="14591" max="14845" width="9.109375" style="1"/>
    <col min="14846" max="14846" width="24.33203125" style="1" bestFit="1" customWidth="1"/>
    <col min="14847" max="15101" width="9.109375" style="1"/>
    <col min="15102" max="15102" width="24.33203125" style="1" bestFit="1" customWidth="1"/>
    <col min="15103" max="15357" width="9.109375" style="1"/>
    <col min="15358" max="15358" width="24.33203125" style="1" bestFit="1" customWidth="1"/>
    <col min="15359" max="15613" width="9.109375" style="1"/>
    <col min="15614" max="15614" width="24.33203125" style="1" bestFit="1" customWidth="1"/>
    <col min="15615" max="15869" width="9.109375" style="1"/>
    <col min="15870" max="15870" width="24.33203125" style="1" bestFit="1" customWidth="1"/>
    <col min="15871" max="16125" width="9.109375" style="1"/>
    <col min="16126" max="16126" width="24.33203125" style="1" bestFit="1" customWidth="1"/>
    <col min="16127" max="16384" width="9.109375" style="1"/>
  </cols>
  <sheetData>
    <row r="1" spans="1:9" ht="12.75" customHeight="1">
      <c r="A1" s="232" t="s">
        <v>1568</v>
      </c>
      <c r="B1" s="16"/>
      <c r="C1" s="16"/>
      <c r="D1" s="16"/>
      <c r="E1" s="451"/>
      <c r="F1" s="35"/>
      <c r="G1" s="550"/>
      <c r="I1" s="2" t="s">
        <v>503</v>
      </c>
    </row>
    <row r="2" spans="1:9" ht="12.75" customHeight="1">
      <c r="A2" s="459" t="s">
        <v>1210</v>
      </c>
      <c r="B2" s="16"/>
      <c r="C2" s="16"/>
      <c r="D2" s="16"/>
      <c r="E2" s="451"/>
      <c r="F2" s="35"/>
      <c r="G2" s="551"/>
      <c r="I2" s="87" t="s">
        <v>504</v>
      </c>
    </row>
    <row r="3" spans="1:9" ht="12.75" customHeight="1">
      <c r="A3" s="514" t="s">
        <v>1211</v>
      </c>
      <c r="B3" s="17"/>
      <c r="C3" s="17"/>
      <c r="D3" s="17"/>
      <c r="E3" s="452"/>
      <c r="F3" s="35"/>
      <c r="G3" s="224"/>
    </row>
    <row r="4" spans="1:9" ht="12.75" customHeight="1">
      <c r="A4" s="514" t="s">
        <v>1212</v>
      </c>
      <c r="B4" s="106"/>
      <c r="C4" s="106"/>
      <c r="D4" s="106"/>
      <c r="E4" s="235"/>
      <c r="F4" s="35"/>
      <c r="G4" s="224"/>
    </row>
    <row r="5" spans="1:9" ht="6.75" customHeight="1">
      <c r="A5" s="453"/>
      <c r="B5" s="453"/>
      <c r="C5" s="453"/>
      <c r="D5" s="453"/>
      <c r="E5" s="454"/>
      <c r="F5" s="35"/>
      <c r="G5" s="224"/>
    </row>
    <row r="6" spans="1:9" ht="36.75" customHeight="1">
      <c r="A6" s="854" t="s">
        <v>1138</v>
      </c>
      <c r="B6" s="108">
        <v>2000</v>
      </c>
      <c r="C6" s="108">
        <v>2005</v>
      </c>
      <c r="D6" s="108">
        <v>2010</v>
      </c>
      <c r="E6" s="455">
        <v>2015</v>
      </c>
      <c r="F6" s="456">
        <v>2018</v>
      </c>
      <c r="G6" s="619">
        <v>2019</v>
      </c>
    </row>
    <row r="7" spans="1:9" ht="35.1" customHeight="1">
      <c r="A7" s="951" t="s">
        <v>1163</v>
      </c>
      <c r="B7" s="951"/>
      <c r="C7" s="951"/>
      <c r="D7" s="951"/>
      <c r="E7" s="951"/>
      <c r="F7" s="951"/>
      <c r="G7" s="951"/>
    </row>
    <row r="8" spans="1:9" ht="14.25" customHeight="1">
      <c r="A8" s="91" t="s">
        <v>167</v>
      </c>
      <c r="B8" s="11">
        <v>0.56999999999999995</v>
      </c>
      <c r="C8" s="11">
        <v>0.56000000000000005</v>
      </c>
      <c r="D8" s="11">
        <v>0.33</v>
      </c>
      <c r="E8" s="11">
        <v>0.35</v>
      </c>
      <c r="F8" s="233">
        <v>0.31</v>
      </c>
      <c r="G8" s="240">
        <v>0.27</v>
      </c>
    </row>
    <row r="9" spans="1:9" ht="14.25" customHeight="1">
      <c r="A9" s="91" t="s">
        <v>489</v>
      </c>
      <c r="B9" s="11">
        <v>0.61</v>
      </c>
      <c r="C9" s="11">
        <v>0.5</v>
      </c>
      <c r="D9" s="11">
        <v>0.38</v>
      </c>
      <c r="E9" s="11">
        <v>0.35</v>
      </c>
      <c r="F9" s="233">
        <v>0.25</v>
      </c>
      <c r="G9" s="620">
        <v>0.3</v>
      </c>
    </row>
    <row r="10" spans="1:9" ht="14.25" customHeight="1">
      <c r="A10" s="457" t="s">
        <v>1666</v>
      </c>
      <c r="B10" s="11">
        <v>1.1100000000000001</v>
      </c>
      <c r="C10" s="11">
        <v>0.75</v>
      </c>
      <c r="D10" s="11">
        <v>0.51</v>
      </c>
      <c r="E10" s="11">
        <v>0.6</v>
      </c>
      <c r="F10" s="11" t="s">
        <v>573</v>
      </c>
      <c r="G10" s="621" t="s">
        <v>573</v>
      </c>
    </row>
    <row r="11" spans="1:9" ht="14.25" customHeight="1">
      <c r="A11" s="91" t="s">
        <v>490</v>
      </c>
      <c r="B11" s="11">
        <v>0.82</v>
      </c>
      <c r="C11" s="11">
        <v>0.69</v>
      </c>
      <c r="D11" s="11">
        <v>0.47</v>
      </c>
      <c r="E11" s="11">
        <v>0.63</v>
      </c>
      <c r="F11" s="233">
        <v>0.38</v>
      </c>
      <c r="G11" s="240">
        <v>0.42</v>
      </c>
    </row>
    <row r="12" spans="1:9" ht="14.25" customHeight="1">
      <c r="A12" s="91" t="s">
        <v>491</v>
      </c>
      <c r="B12" s="11">
        <v>0.69</v>
      </c>
      <c r="C12" s="11">
        <v>0.7</v>
      </c>
      <c r="D12" s="11">
        <v>1.1100000000000001</v>
      </c>
      <c r="E12" s="11">
        <v>1.04</v>
      </c>
      <c r="F12" s="233">
        <v>1.32</v>
      </c>
      <c r="G12" s="240">
        <v>1.04</v>
      </c>
    </row>
    <row r="13" spans="1:9" ht="35.1" customHeight="1">
      <c r="A13" s="1064" t="s">
        <v>1162</v>
      </c>
      <c r="B13" s="1064"/>
      <c r="C13" s="1064"/>
      <c r="D13" s="1064"/>
      <c r="E13" s="1064"/>
      <c r="F13" s="1064"/>
      <c r="G13" s="1064"/>
    </row>
    <row r="14" spans="1:9" ht="14.25" customHeight="1">
      <c r="A14" s="91" t="s">
        <v>167</v>
      </c>
      <c r="B14" s="11">
        <v>0.5</v>
      </c>
      <c r="C14" s="11">
        <v>0.51</v>
      </c>
      <c r="D14" s="11">
        <v>0.33</v>
      </c>
      <c r="E14" s="11">
        <v>0.4</v>
      </c>
      <c r="F14" s="233">
        <v>0.39</v>
      </c>
      <c r="G14" s="240">
        <v>0.34</v>
      </c>
    </row>
    <row r="15" spans="1:9" ht="14.25" customHeight="1">
      <c r="A15" s="91" t="s">
        <v>489</v>
      </c>
      <c r="B15" s="11">
        <v>0.46</v>
      </c>
      <c r="C15" s="11">
        <v>0.42</v>
      </c>
      <c r="D15" s="11">
        <v>0.36</v>
      </c>
      <c r="E15" s="11">
        <v>0.39</v>
      </c>
      <c r="F15" s="233">
        <v>0.31</v>
      </c>
      <c r="G15" s="240">
        <v>0.28999999999999998</v>
      </c>
    </row>
    <row r="16" spans="1:9" ht="14.25" customHeight="1">
      <c r="A16" s="457" t="s">
        <v>1666</v>
      </c>
      <c r="B16" s="11">
        <v>0.56999999999999995</v>
      </c>
      <c r="C16" s="11">
        <v>0.51</v>
      </c>
      <c r="D16" s="11">
        <v>0.33</v>
      </c>
      <c r="E16" s="11">
        <v>0.49</v>
      </c>
      <c r="F16" s="11" t="s">
        <v>573</v>
      </c>
      <c r="G16" s="621" t="s">
        <v>573</v>
      </c>
    </row>
    <row r="17" spans="1:7" ht="14.25" customHeight="1">
      <c r="A17" s="91" t="s">
        <v>490</v>
      </c>
      <c r="B17" s="11">
        <v>0.5</v>
      </c>
      <c r="C17" s="11">
        <v>0.46</v>
      </c>
      <c r="D17" s="11">
        <v>0.33</v>
      </c>
      <c r="E17" s="11">
        <v>0.5</v>
      </c>
      <c r="F17" s="233">
        <v>0.41</v>
      </c>
      <c r="G17" s="240">
        <v>0.36</v>
      </c>
    </row>
    <row r="18" spans="1:7" ht="14.25" customHeight="1">
      <c r="A18" s="91" t="s">
        <v>491</v>
      </c>
      <c r="B18" s="11">
        <v>1.08</v>
      </c>
      <c r="C18" s="11">
        <v>0.72</v>
      </c>
      <c r="D18" s="11">
        <v>0.75</v>
      </c>
      <c r="E18" s="11">
        <v>0.83</v>
      </c>
      <c r="F18" s="233">
        <v>1.45</v>
      </c>
      <c r="G18" s="240">
        <v>1.06</v>
      </c>
    </row>
    <row r="19" spans="1:7" ht="35.1" customHeight="1">
      <c r="A19" s="1064" t="s">
        <v>1161</v>
      </c>
      <c r="B19" s="1064"/>
      <c r="C19" s="1064"/>
      <c r="D19" s="1064"/>
      <c r="E19" s="1064"/>
      <c r="F19" s="1064"/>
      <c r="G19" s="1064"/>
    </row>
    <row r="20" spans="1:7" ht="14.25" customHeight="1">
      <c r="A20" s="91" t="s">
        <v>167</v>
      </c>
      <c r="B20" s="11">
        <v>0.5</v>
      </c>
      <c r="C20" s="11">
        <v>0.48</v>
      </c>
      <c r="D20" s="11">
        <v>0.34</v>
      </c>
      <c r="E20" s="11">
        <v>0.39</v>
      </c>
      <c r="F20" s="234">
        <v>0.39</v>
      </c>
      <c r="G20" s="622">
        <v>0.34</v>
      </c>
    </row>
    <row r="21" spans="1:7" ht="14.25" customHeight="1">
      <c r="A21" s="91" t="s">
        <v>489</v>
      </c>
      <c r="B21" s="11">
        <v>0.55000000000000004</v>
      </c>
      <c r="C21" s="11">
        <v>0.5</v>
      </c>
      <c r="D21" s="11">
        <v>0.46</v>
      </c>
      <c r="E21" s="11">
        <v>0.53</v>
      </c>
      <c r="F21" s="234">
        <v>0.47</v>
      </c>
      <c r="G21" s="622">
        <v>0.49</v>
      </c>
    </row>
    <row r="22" spans="1:7" ht="14.25" customHeight="1">
      <c r="A22" s="457" t="s">
        <v>1666</v>
      </c>
      <c r="B22" s="11">
        <v>0.84</v>
      </c>
      <c r="C22" s="11">
        <v>0.7</v>
      </c>
      <c r="D22" s="11">
        <v>0.47</v>
      </c>
      <c r="E22" s="11">
        <v>0.56999999999999995</v>
      </c>
      <c r="F22" s="234" t="s">
        <v>573</v>
      </c>
      <c r="G22" s="622" t="s">
        <v>573</v>
      </c>
    </row>
    <row r="23" spans="1:7" ht="14.25" customHeight="1">
      <c r="A23" s="91" t="s">
        <v>490</v>
      </c>
      <c r="B23" s="11">
        <v>0.72</v>
      </c>
      <c r="C23" s="11">
        <v>0.71</v>
      </c>
      <c r="D23" s="11">
        <v>0.52</v>
      </c>
      <c r="E23" s="11">
        <v>0.64</v>
      </c>
      <c r="F23" s="234">
        <v>0.49</v>
      </c>
      <c r="G23" s="622">
        <v>0.46</v>
      </c>
    </row>
    <row r="24" spans="1:7" ht="14.25" customHeight="1">
      <c r="A24" s="91" t="s">
        <v>491</v>
      </c>
      <c r="B24" s="11">
        <v>0.46</v>
      </c>
      <c r="C24" s="11">
        <v>0.35</v>
      </c>
      <c r="D24" s="11">
        <v>0.53</v>
      </c>
      <c r="E24" s="11">
        <v>0.38</v>
      </c>
      <c r="F24" s="234">
        <v>0.64</v>
      </c>
      <c r="G24" s="622">
        <v>0.49</v>
      </c>
    </row>
    <row r="25" spans="1:7" ht="35.1" customHeight="1">
      <c r="A25" s="1064" t="s">
        <v>492</v>
      </c>
      <c r="B25" s="1064"/>
      <c r="C25" s="1064"/>
      <c r="D25" s="1064"/>
      <c r="E25" s="1064"/>
      <c r="F25" s="1064"/>
      <c r="G25" s="1064"/>
    </row>
    <row r="26" spans="1:7" ht="14.25" customHeight="1">
      <c r="A26" s="91" t="s">
        <v>167</v>
      </c>
      <c r="B26" s="11">
        <v>4.6399999999999997</v>
      </c>
      <c r="C26" s="11">
        <v>4.58</v>
      </c>
      <c r="D26" s="11">
        <v>4.87</v>
      </c>
      <c r="E26" s="11">
        <v>4.99</v>
      </c>
      <c r="F26" s="234">
        <v>5.14</v>
      </c>
      <c r="G26" s="622">
        <v>5.12</v>
      </c>
    </row>
    <row r="27" spans="1:7" ht="14.25" customHeight="1">
      <c r="A27" s="457" t="s">
        <v>1667</v>
      </c>
      <c r="B27" s="11">
        <v>4.45</v>
      </c>
      <c r="C27" s="11">
        <v>4.78</v>
      </c>
      <c r="D27" s="11">
        <v>4.96</v>
      </c>
      <c r="E27" s="11">
        <v>5.0199999999999996</v>
      </c>
      <c r="F27" s="234">
        <v>5.12</v>
      </c>
      <c r="G27" s="622">
        <v>5.42</v>
      </c>
    </row>
    <row r="28" spans="1:7" ht="14.25" customHeight="1">
      <c r="A28" s="457" t="s">
        <v>1666</v>
      </c>
      <c r="B28" s="11">
        <v>4.68</v>
      </c>
      <c r="C28" s="11">
        <v>4.6900000000000004</v>
      </c>
      <c r="D28" s="11">
        <v>5.0599999999999996</v>
      </c>
      <c r="E28" s="11">
        <v>5.01</v>
      </c>
      <c r="F28" s="234" t="s">
        <v>573</v>
      </c>
      <c r="G28" s="622" t="s">
        <v>573</v>
      </c>
    </row>
    <row r="29" spans="1:7" ht="14.25" customHeight="1">
      <c r="A29" s="91" t="s">
        <v>490</v>
      </c>
      <c r="B29" s="11">
        <v>4.6100000000000003</v>
      </c>
      <c r="C29" s="11">
        <v>4.6399999999999997</v>
      </c>
      <c r="D29" s="11">
        <v>4.9800000000000004</v>
      </c>
      <c r="E29" s="11">
        <v>4.92</v>
      </c>
      <c r="F29" s="234">
        <v>5.25</v>
      </c>
      <c r="G29" s="622">
        <v>5.29</v>
      </c>
    </row>
    <row r="30" spans="1:7" ht="14.25" customHeight="1">
      <c r="A30" s="91" t="s">
        <v>491</v>
      </c>
      <c r="B30" s="11">
        <v>4.46</v>
      </c>
      <c r="C30" s="11">
        <v>4.57</v>
      </c>
      <c r="D30" s="11">
        <v>4.5</v>
      </c>
      <c r="E30" s="11">
        <v>4.5</v>
      </c>
      <c r="F30" s="234">
        <v>4.5199999999999996</v>
      </c>
      <c r="G30" s="622">
        <v>4.5</v>
      </c>
    </row>
    <row r="31" spans="1:7" ht="35.1" customHeight="1">
      <c r="A31" s="1064" t="s">
        <v>1143</v>
      </c>
      <c r="B31" s="1064"/>
      <c r="C31" s="1064"/>
      <c r="D31" s="1064"/>
      <c r="E31" s="1064"/>
      <c r="F31" s="1064"/>
      <c r="G31" s="1064"/>
    </row>
    <row r="32" spans="1:7" ht="14.25" customHeight="1">
      <c r="A32" s="91" t="s">
        <v>167</v>
      </c>
      <c r="B32" s="261">
        <v>594.29999999999995</v>
      </c>
      <c r="C32" s="261">
        <v>478.6</v>
      </c>
      <c r="D32" s="261">
        <v>909</v>
      </c>
      <c r="E32" s="261">
        <v>493.2</v>
      </c>
      <c r="F32" s="439">
        <v>523.5</v>
      </c>
      <c r="G32" s="623">
        <v>704.1</v>
      </c>
    </row>
    <row r="33" spans="1:7" ht="14.25" customHeight="1">
      <c r="A33" s="91" t="s">
        <v>489</v>
      </c>
      <c r="B33" s="261">
        <v>571.79999999999995</v>
      </c>
      <c r="C33" s="261">
        <v>690.2</v>
      </c>
      <c r="D33" s="261">
        <v>741.2</v>
      </c>
      <c r="E33" s="261">
        <v>637.6</v>
      </c>
      <c r="F33" s="439">
        <v>601.79999999999995</v>
      </c>
      <c r="G33" s="623">
        <v>631.9</v>
      </c>
    </row>
    <row r="34" spans="1:7" ht="14.25" customHeight="1">
      <c r="A34" s="457" t="s">
        <v>1666</v>
      </c>
      <c r="B34" s="261">
        <v>531.6</v>
      </c>
      <c r="C34" s="261">
        <v>495.9</v>
      </c>
      <c r="D34" s="261">
        <v>832</v>
      </c>
      <c r="E34" s="261">
        <v>348.2</v>
      </c>
      <c r="F34" s="439" t="s">
        <v>573</v>
      </c>
      <c r="G34" s="623" t="s">
        <v>573</v>
      </c>
    </row>
    <row r="35" spans="1:7" ht="14.25" customHeight="1">
      <c r="A35" s="91" t="s">
        <v>490</v>
      </c>
      <c r="B35" s="261">
        <v>579.70000000000005</v>
      </c>
      <c r="C35" s="261">
        <v>489.2</v>
      </c>
      <c r="D35" s="261">
        <v>722.1</v>
      </c>
      <c r="E35" s="261">
        <v>527.1</v>
      </c>
      <c r="F35" s="439">
        <v>523.79999999999995</v>
      </c>
      <c r="G35" s="623">
        <v>524.5</v>
      </c>
    </row>
    <row r="36" spans="1:7" ht="14.25" customHeight="1">
      <c r="A36" s="91" t="s">
        <v>491</v>
      </c>
      <c r="B36" s="261">
        <v>1025.8</v>
      </c>
      <c r="C36" s="261">
        <v>1273.3</v>
      </c>
      <c r="D36" s="261">
        <v>1316.2</v>
      </c>
      <c r="E36" s="261">
        <v>897.1</v>
      </c>
      <c r="F36" s="439">
        <v>941.2</v>
      </c>
      <c r="G36" s="623">
        <v>1103.8</v>
      </c>
    </row>
    <row r="37" spans="1:7" ht="35.1" customHeight="1">
      <c r="A37" s="1064" t="s">
        <v>1144</v>
      </c>
      <c r="B37" s="1064"/>
      <c r="C37" s="1064"/>
      <c r="D37" s="1064"/>
      <c r="E37" s="1064"/>
      <c r="F37" s="1064"/>
      <c r="G37" s="1064"/>
    </row>
    <row r="38" spans="1:7" ht="14.25" customHeight="1">
      <c r="A38" s="91" t="s">
        <v>167</v>
      </c>
      <c r="B38" s="26">
        <v>187</v>
      </c>
      <c r="C38" s="26">
        <v>171</v>
      </c>
      <c r="D38" s="26">
        <v>183</v>
      </c>
      <c r="E38" s="26">
        <v>166</v>
      </c>
      <c r="F38" s="458">
        <v>150</v>
      </c>
      <c r="G38" s="624">
        <v>171</v>
      </c>
    </row>
    <row r="39" spans="1:7" ht="14.25" customHeight="1">
      <c r="A39" s="91" t="s">
        <v>489</v>
      </c>
      <c r="B39" s="26">
        <v>163</v>
      </c>
      <c r="C39" s="26">
        <v>153</v>
      </c>
      <c r="D39" s="26">
        <v>194</v>
      </c>
      <c r="E39" s="26">
        <v>176</v>
      </c>
      <c r="F39" s="458">
        <v>153</v>
      </c>
      <c r="G39" s="624">
        <v>181</v>
      </c>
    </row>
    <row r="40" spans="1:7" ht="14.25" customHeight="1">
      <c r="A40" s="457" t="s">
        <v>1666</v>
      </c>
      <c r="B40" s="26">
        <v>159</v>
      </c>
      <c r="C40" s="26">
        <v>156</v>
      </c>
      <c r="D40" s="26">
        <v>190</v>
      </c>
      <c r="E40" s="26">
        <v>152</v>
      </c>
      <c r="F40" s="458" t="s">
        <v>573</v>
      </c>
      <c r="G40" s="624" t="s">
        <v>573</v>
      </c>
    </row>
    <row r="41" spans="1:7" ht="14.25" customHeight="1">
      <c r="A41" s="91" t="s">
        <v>490</v>
      </c>
      <c r="B41" s="26">
        <v>184</v>
      </c>
      <c r="C41" s="26">
        <v>166</v>
      </c>
      <c r="D41" s="26">
        <v>186</v>
      </c>
      <c r="E41" s="26">
        <v>141</v>
      </c>
      <c r="F41" s="458">
        <v>133</v>
      </c>
      <c r="G41" s="624">
        <v>127</v>
      </c>
    </row>
    <row r="42" spans="1:7" ht="14.25" customHeight="1">
      <c r="A42" s="91" t="s">
        <v>491</v>
      </c>
      <c r="B42" s="26">
        <v>245</v>
      </c>
      <c r="C42" s="26">
        <v>227</v>
      </c>
      <c r="D42" s="26">
        <v>256</v>
      </c>
      <c r="E42" s="26">
        <v>237</v>
      </c>
      <c r="F42" s="458">
        <v>211</v>
      </c>
      <c r="G42" s="624">
        <v>228</v>
      </c>
    </row>
    <row r="43" spans="1:7">
      <c r="A43" s="7"/>
      <c r="B43" s="24"/>
      <c r="C43" s="24"/>
      <c r="D43" s="24"/>
      <c r="E43" s="260"/>
      <c r="F43" s="35"/>
      <c r="G43" s="224"/>
    </row>
    <row r="44" spans="1:7" ht="24.75" customHeight="1">
      <c r="A44" s="918" t="s">
        <v>1671</v>
      </c>
      <c r="B44" s="918"/>
      <c r="C44" s="918"/>
      <c r="D44" s="918"/>
      <c r="E44" s="918"/>
      <c r="F44" s="918"/>
      <c r="G44" s="918"/>
    </row>
    <row r="45" spans="1:7" ht="49.5" customHeight="1">
      <c r="A45" s="918" t="s">
        <v>546</v>
      </c>
      <c r="B45" s="918"/>
      <c r="C45" s="918"/>
      <c r="D45" s="918"/>
      <c r="E45" s="918"/>
      <c r="F45" s="918"/>
      <c r="G45" s="918"/>
    </row>
    <row r="46" spans="1:7" ht="5.25" customHeight="1">
      <c r="A46" s="617"/>
      <c r="B46" s="617"/>
      <c r="C46" s="617"/>
      <c r="D46" s="617"/>
      <c r="E46" s="617"/>
      <c r="F46" s="618"/>
      <c r="G46" s="618"/>
    </row>
    <row r="47" spans="1:7" ht="24" customHeight="1">
      <c r="A47" s="919" t="s">
        <v>1672</v>
      </c>
      <c r="B47" s="919"/>
      <c r="C47" s="919"/>
      <c r="D47" s="919"/>
      <c r="E47" s="919"/>
      <c r="F47" s="919"/>
      <c r="G47" s="919"/>
    </row>
    <row r="48" spans="1:7" ht="39.75" customHeight="1">
      <c r="A48" s="919" t="s">
        <v>1148</v>
      </c>
      <c r="B48" s="919"/>
      <c r="C48" s="919"/>
      <c r="D48" s="919"/>
      <c r="E48" s="919"/>
      <c r="F48" s="919"/>
      <c r="G48" s="919"/>
    </row>
    <row r="49" spans="1:7">
      <c r="A49" s="919"/>
      <c r="B49" s="919"/>
      <c r="C49" s="919"/>
      <c r="D49" s="919"/>
      <c r="E49" s="919"/>
      <c r="F49" s="919"/>
      <c r="G49" s="919"/>
    </row>
  </sheetData>
  <customSheetViews>
    <customSheetView guid="{17A61E15-CB34-4E45-B54C-4890B27A542F}" showGridLines="0">
      <pane ySplit="6" topLeftCell="A25"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0">
    <mergeCell ref="A7:G7"/>
    <mergeCell ref="A13:G13"/>
    <mergeCell ref="A19:G19"/>
    <mergeCell ref="A25:G25"/>
    <mergeCell ref="A31:G31"/>
    <mergeCell ref="A37:G37"/>
    <mergeCell ref="A45:G45"/>
    <mergeCell ref="A48:G49"/>
    <mergeCell ref="A44:G44"/>
    <mergeCell ref="A47:G47"/>
  </mergeCells>
  <phoneticPr fontId="6" type="noConversion"/>
  <hyperlinks>
    <hyperlink ref="I1" location="'Spis tablic_Contents'!A1" display="&lt; POWRÓT"/>
    <hyperlink ref="I2" location="'Spis tablic_Contents'!A1" display="&lt; BACK"/>
  </hyperlinks>
  <pageMargins left="0.78740157480314965" right="0.78740157480314965" top="0.78740157480314965" bottom="0.78740157480314965" header="0.51181102362204722" footer="0.51181102362204722"/>
  <pageSetup paperSize="9" scale="77" fitToHeight="0" orientation="portrait" r:id="rId2"/>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0"/>
  <sheetViews>
    <sheetView showGridLines="0" workbookViewId="0"/>
  </sheetViews>
  <sheetFormatPr defaultRowHeight="14.25" customHeight="1"/>
  <cols>
    <col min="1" max="1" width="28.5546875" style="553" customWidth="1"/>
    <col min="2" max="13" width="7.6640625" customWidth="1"/>
  </cols>
  <sheetData>
    <row r="1" spans="1:16" s="35" customFormat="1" ht="14.25" customHeight="1">
      <c r="A1" s="482" t="s">
        <v>1569</v>
      </c>
      <c r="B1" s="513"/>
      <c r="C1" s="513"/>
      <c r="D1" s="513"/>
      <c r="E1" s="513"/>
      <c r="F1" s="513"/>
      <c r="G1" s="513"/>
      <c r="H1" s="513"/>
      <c r="I1" s="513"/>
      <c r="J1" s="513"/>
      <c r="K1" s="513"/>
      <c r="L1" s="513"/>
      <c r="M1" s="513"/>
      <c r="O1" s="2" t="s">
        <v>503</v>
      </c>
      <c r="P1" s="10"/>
    </row>
    <row r="2" spans="1:16" s="35" customFormat="1" ht="14.25" customHeight="1">
      <c r="A2" s="633" t="s">
        <v>1302</v>
      </c>
      <c r="B2" s="513"/>
      <c r="C2" s="513"/>
      <c r="D2" s="513"/>
      <c r="E2" s="513"/>
      <c r="F2" s="513"/>
      <c r="G2" s="513"/>
      <c r="H2" s="513"/>
      <c r="I2" s="513"/>
      <c r="J2" s="513"/>
      <c r="K2" s="513"/>
      <c r="L2" s="513"/>
      <c r="M2" s="513"/>
      <c r="O2" s="87" t="s">
        <v>504</v>
      </c>
      <c r="P2" s="10"/>
    </row>
    <row r="3" spans="1:16" s="35" customFormat="1" ht="14.25" customHeight="1">
      <c r="A3" s="514" t="s">
        <v>1213</v>
      </c>
      <c r="B3" s="513"/>
      <c r="C3" s="513"/>
      <c r="D3" s="513"/>
      <c r="E3" s="513"/>
      <c r="F3" s="513"/>
      <c r="G3" s="513"/>
      <c r="H3" s="513"/>
      <c r="I3" s="513"/>
      <c r="J3" s="513"/>
      <c r="K3" s="513"/>
      <c r="L3" s="513"/>
      <c r="M3" s="513"/>
    </row>
    <row r="4" spans="1:16" s="35" customFormat="1" ht="14.25" customHeight="1">
      <c r="A4" s="514" t="s">
        <v>1303</v>
      </c>
      <c r="B4" s="14"/>
      <c r="C4" s="14"/>
      <c r="D4" s="14"/>
      <c r="E4" s="14"/>
      <c r="F4" s="14"/>
      <c r="G4" s="14"/>
      <c r="H4" s="14"/>
      <c r="I4" s="14"/>
      <c r="J4" s="14"/>
      <c r="K4" s="14"/>
      <c r="L4" s="14"/>
      <c r="M4" s="14"/>
    </row>
    <row r="5" spans="1:16" s="35" customFormat="1" ht="34.5" customHeight="1">
      <c r="A5" s="854" t="s">
        <v>1138</v>
      </c>
      <c r="B5" s="511" t="s">
        <v>435</v>
      </c>
      <c r="C5" s="510" t="s">
        <v>436</v>
      </c>
      <c r="D5" s="510" t="s">
        <v>437</v>
      </c>
      <c r="E5" s="517" t="s">
        <v>438</v>
      </c>
      <c r="F5" s="511" t="s">
        <v>439</v>
      </c>
      <c r="G5" s="510" t="s">
        <v>440</v>
      </c>
      <c r="H5" s="510" t="s">
        <v>441</v>
      </c>
      <c r="I5" s="510" t="s">
        <v>442</v>
      </c>
      <c r="J5" s="510" t="s">
        <v>443</v>
      </c>
      <c r="K5" s="510" t="s">
        <v>444</v>
      </c>
      <c r="L5" s="510" t="s">
        <v>445</v>
      </c>
      <c r="M5" s="510" t="s">
        <v>446</v>
      </c>
    </row>
    <row r="6" spans="1:16" ht="34.5" customHeight="1">
      <c r="A6" s="951" t="s">
        <v>1145</v>
      </c>
      <c r="B6" s="951"/>
      <c r="C6" s="951"/>
      <c r="D6" s="951"/>
      <c r="E6" s="951"/>
      <c r="F6" s="951"/>
      <c r="G6" s="951"/>
      <c r="H6" s="951"/>
      <c r="I6" s="951"/>
      <c r="J6" s="951"/>
      <c r="K6" s="951"/>
      <c r="L6" s="951"/>
      <c r="M6" s="951"/>
      <c r="N6" s="175"/>
    </row>
    <row r="7" spans="1:16" ht="14.25" customHeight="1">
      <c r="A7" s="552" t="s">
        <v>167</v>
      </c>
      <c r="B7" s="630">
        <v>0.32</v>
      </c>
      <c r="C7" s="631">
        <v>0.21</v>
      </c>
      <c r="D7" s="630">
        <v>0.27</v>
      </c>
      <c r="E7" s="631">
        <v>0.47</v>
      </c>
      <c r="F7" s="630">
        <v>0.42</v>
      </c>
      <c r="G7" s="631">
        <v>0.47</v>
      </c>
      <c r="H7" s="630">
        <v>0.25</v>
      </c>
      <c r="I7" s="631">
        <v>0.31</v>
      </c>
      <c r="J7" s="630">
        <v>0.28000000000000003</v>
      </c>
      <c r="K7" s="631">
        <v>0.18</v>
      </c>
      <c r="L7" s="630">
        <v>0.22</v>
      </c>
      <c r="M7" s="632">
        <v>0.28000000000000003</v>
      </c>
      <c r="P7" s="553"/>
    </row>
    <row r="8" spans="1:16" ht="14.25" customHeight="1">
      <c r="A8" s="552" t="s">
        <v>489</v>
      </c>
      <c r="B8" s="630">
        <v>0.17563318777292578</v>
      </c>
      <c r="C8" s="631">
        <v>0.49951417004048582</v>
      </c>
      <c r="D8" s="630">
        <v>0.23324185248713553</v>
      </c>
      <c r="E8" s="631">
        <v>1.1499999999999999</v>
      </c>
      <c r="F8" s="630">
        <v>0.44950852557673021</v>
      </c>
      <c r="G8" s="631">
        <v>0.55317460317460321</v>
      </c>
      <c r="H8" s="630">
        <v>0.17057766367137361</v>
      </c>
      <c r="I8" s="631">
        <v>0.15862637362637363</v>
      </c>
      <c r="J8" s="630">
        <v>0.1966056166056166</v>
      </c>
      <c r="K8" s="631">
        <v>0.33068627450980392</v>
      </c>
      <c r="L8" s="630">
        <v>0.41453703703703704</v>
      </c>
      <c r="M8" s="632">
        <v>0.32887323943661972</v>
      </c>
    </row>
    <row r="9" spans="1:16" ht="14.25" customHeight="1">
      <c r="A9" s="91" t="s">
        <v>490</v>
      </c>
      <c r="B9" s="628">
        <v>0.3</v>
      </c>
      <c r="C9" s="627">
        <v>0.64</v>
      </c>
      <c r="D9" s="628">
        <v>0.59</v>
      </c>
      <c r="E9" s="627">
        <v>0.36</v>
      </c>
      <c r="F9" s="628">
        <v>0.4</v>
      </c>
      <c r="G9" s="627">
        <v>0.44</v>
      </c>
      <c r="H9" s="628">
        <v>0.38</v>
      </c>
      <c r="I9" s="627">
        <v>0.48</v>
      </c>
      <c r="J9" s="628">
        <v>0.35</v>
      </c>
      <c r="K9" s="627">
        <v>0.32</v>
      </c>
      <c r="L9" s="628">
        <v>0.49</v>
      </c>
      <c r="M9" s="629">
        <v>0.49</v>
      </c>
    </row>
    <row r="10" spans="1:16" ht="14.25" customHeight="1">
      <c r="A10" s="91" t="s">
        <v>491</v>
      </c>
      <c r="B10" s="628">
        <v>1.04</v>
      </c>
      <c r="C10" s="627">
        <v>1.02</v>
      </c>
      <c r="D10" s="628">
        <v>1.33</v>
      </c>
      <c r="E10" s="627">
        <v>0.71</v>
      </c>
      <c r="F10" s="628">
        <v>0.5</v>
      </c>
      <c r="G10" s="627">
        <v>0.97</v>
      </c>
      <c r="H10" s="628">
        <v>1.1499999999999999</v>
      </c>
      <c r="I10" s="627">
        <v>0.75</v>
      </c>
      <c r="J10" s="628">
        <v>1.91</v>
      </c>
      <c r="K10" s="627">
        <v>1.1100000000000001</v>
      </c>
      <c r="L10" s="628">
        <v>1.32</v>
      </c>
      <c r="M10" s="629">
        <v>0.63</v>
      </c>
    </row>
    <row r="11" spans="1:16" ht="34.5" customHeight="1">
      <c r="A11" s="920" t="s">
        <v>1146</v>
      </c>
      <c r="B11" s="920"/>
      <c r="C11" s="920"/>
      <c r="D11" s="920"/>
      <c r="E11" s="920"/>
      <c r="F11" s="920"/>
      <c r="G11" s="920"/>
      <c r="H11" s="920"/>
      <c r="I11" s="920"/>
      <c r="J11" s="920"/>
      <c r="K11" s="920"/>
      <c r="L11" s="920"/>
      <c r="M11" s="920"/>
    </row>
    <row r="12" spans="1:16" ht="14.25" customHeight="1">
      <c r="A12" s="91" t="s">
        <v>167</v>
      </c>
      <c r="B12" s="627">
        <v>0.46</v>
      </c>
      <c r="C12" s="628">
        <v>0.67</v>
      </c>
      <c r="D12" s="627">
        <v>0.3</v>
      </c>
      <c r="E12" s="628">
        <v>0.41</v>
      </c>
      <c r="F12" s="627">
        <v>0.54</v>
      </c>
      <c r="G12" s="628">
        <v>0.48</v>
      </c>
      <c r="H12" s="627">
        <v>0.2</v>
      </c>
      <c r="I12" s="628">
        <v>0.45</v>
      </c>
      <c r="J12" s="627">
        <v>0.31</v>
      </c>
      <c r="K12" s="628">
        <v>0.24</v>
      </c>
      <c r="L12" s="627">
        <v>0.22</v>
      </c>
      <c r="M12" s="629">
        <v>0.55000000000000004</v>
      </c>
    </row>
    <row r="13" spans="1:16" ht="14.25" customHeight="1">
      <c r="A13" s="91" t="s">
        <v>489</v>
      </c>
      <c r="B13" s="627">
        <v>0.2375400291120815</v>
      </c>
      <c r="C13" s="628">
        <v>0.46963562753036431</v>
      </c>
      <c r="D13" s="627">
        <v>0.29680960548885077</v>
      </c>
      <c r="E13" s="628">
        <v>0.97000000000000008</v>
      </c>
      <c r="F13" s="627">
        <v>0.3330391173520561</v>
      </c>
      <c r="G13" s="628">
        <v>0.34386904761904757</v>
      </c>
      <c r="H13" s="627">
        <v>0.16229781771501928</v>
      </c>
      <c r="I13" s="628">
        <v>0.20434065934065934</v>
      </c>
      <c r="J13" s="627">
        <v>0.23094017094017089</v>
      </c>
      <c r="K13" s="628">
        <v>0.51308823529411762</v>
      </c>
      <c r="L13" s="627">
        <v>0.31851851851851848</v>
      </c>
      <c r="M13" s="629">
        <v>0.41030516431924879</v>
      </c>
    </row>
    <row r="14" spans="1:16" ht="14.25" customHeight="1">
      <c r="A14" s="91" t="s">
        <v>490</v>
      </c>
      <c r="B14" s="627">
        <v>0.4</v>
      </c>
      <c r="C14" s="628">
        <v>0.65</v>
      </c>
      <c r="D14" s="627">
        <v>0.5</v>
      </c>
      <c r="E14" s="628">
        <v>0.38</v>
      </c>
      <c r="F14" s="627">
        <v>0.27</v>
      </c>
      <c r="G14" s="628">
        <v>0.26</v>
      </c>
      <c r="H14" s="627">
        <v>0.34</v>
      </c>
      <c r="I14" s="628">
        <v>0.39</v>
      </c>
      <c r="J14" s="627">
        <v>0.38</v>
      </c>
      <c r="K14" s="628">
        <v>0.36</v>
      </c>
      <c r="L14" s="627">
        <v>0.3</v>
      </c>
      <c r="M14" s="629">
        <v>0.36</v>
      </c>
    </row>
    <row r="15" spans="1:16" ht="14.25" customHeight="1">
      <c r="A15" s="91" t="s">
        <v>491</v>
      </c>
      <c r="B15" s="627">
        <v>0.65</v>
      </c>
      <c r="C15" s="628">
        <v>1</v>
      </c>
      <c r="D15" s="627">
        <v>1.05</v>
      </c>
      <c r="E15" s="628">
        <v>0.55000000000000004</v>
      </c>
      <c r="F15" s="627">
        <v>0.73</v>
      </c>
      <c r="G15" s="628">
        <v>1.5</v>
      </c>
      <c r="H15" s="627">
        <v>2.61</v>
      </c>
      <c r="I15" s="628">
        <v>0.78</v>
      </c>
      <c r="J15" s="627">
        <v>2.27</v>
      </c>
      <c r="K15" s="628">
        <v>1.17</v>
      </c>
      <c r="L15" s="627">
        <v>1.04</v>
      </c>
      <c r="M15" s="629">
        <v>0.92</v>
      </c>
    </row>
    <row r="16" spans="1:16" ht="34.5" customHeight="1">
      <c r="A16" s="920" t="s">
        <v>1147</v>
      </c>
      <c r="B16" s="920"/>
      <c r="C16" s="920"/>
      <c r="D16" s="920"/>
      <c r="E16" s="920"/>
      <c r="F16" s="920"/>
      <c r="G16" s="920"/>
      <c r="H16" s="920"/>
      <c r="I16" s="920"/>
      <c r="J16" s="920"/>
      <c r="K16" s="920"/>
      <c r="L16" s="920"/>
      <c r="M16" s="920"/>
    </row>
    <row r="17" spans="1:13" ht="14.25" customHeight="1">
      <c r="A17" s="91" t="s">
        <v>167</v>
      </c>
      <c r="B17" s="627">
        <v>0.28000000000000003</v>
      </c>
      <c r="C17" s="628">
        <v>0.71</v>
      </c>
      <c r="D17" s="627">
        <v>0.39</v>
      </c>
      <c r="E17" s="628">
        <v>0.39</v>
      </c>
      <c r="F17" s="627">
        <v>0.69</v>
      </c>
      <c r="G17" s="628">
        <v>0.37</v>
      </c>
      <c r="H17" s="627">
        <v>0.23</v>
      </c>
      <c r="I17" s="628">
        <v>0.44</v>
      </c>
      <c r="J17" s="627">
        <v>0.4</v>
      </c>
      <c r="K17" s="628">
        <v>0.22</v>
      </c>
      <c r="L17" s="627">
        <v>0.14000000000000001</v>
      </c>
      <c r="M17" s="629">
        <v>0.35</v>
      </c>
    </row>
    <row r="18" spans="1:13" ht="14.25" customHeight="1">
      <c r="A18" s="91" t="s">
        <v>489</v>
      </c>
      <c r="B18" s="627">
        <v>0.2338073394495413</v>
      </c>
      <c r="C18" s="628">
        <v>0.50319838056680155</v>
      </c>
      <c r="D18" s="627">
        <v>0.58397941680960552</v>
      </c>
      <c r="E18" s="628">
        <v>2.62</v>
      </c>
      <c r="F18" s="627">
        <v>0.77447342026078236</v>
      </c>
      <c r="G18" s="628">
        <v>0.59005952380952376</v>
      </c>
      <c r="H18" s="627">
        <v>0.29040436456996149</v>
      </c>
      <c r="I18" s="628">
        <v>0.49793040293040303</v>
      </c>
      <c r="J18" s="627">
        <v>0.29513317191283289</v>
      </c>
      <c r="K18" s="628">
        <v>0.7290721649484535</v>
      </c>
      <c r="L18" s="627">
        <v>0.58768518518518509</v>
      </c>
      <c r="M18" s="629">
        <v>0.40484184914841848</v>
      </c>
    </row>
    <row r="19" spans="1:13" ht="14.25" customHeight="1">
      <c r="A19" s="91" t="s">
        <v>490</v>
      </c>
      <c r="B19" s="627">
        <v>0.38</v>
      </c>
      <c r="C19" s="628">
        <v>0.86</v>
      </c>
      <c r="D19" s="627">
        <v>0.75</v>
      </c>
      <c r="E19" s="628">
        <v>0.27</v>
      </c>
      <c r="F19" s="627">
        <v>0.4</v>
      </c>
      <c r="G19" s="628">
        <v>0.39</v>
      </c>
      <c r="H19" s="627">
        <v>0.42</v>
      </c>
      <c r="I19" s="628">
        <v>0.44</v>
      </c>
      <c r="J19" s="627">
        <v>0.44</v>
      </c>
      <c r="K19" s="628">
        <v>0.36</v>
      </c>
      <c r="L19" s="627">
        <v>0.43</v>
      </c>
      <c r="M19" s="629">
        <v>0.62</v>
      </c>
    </row>
    <row r="20" spans="1:13" ht="14.25" customHeight="1">
      <c r="A20" s="91" t="s">
        <v>491</v>
      </c>
      <c r="B20" s="627">
        <v>0.53</v>
      </c>
      <c r="C20" s="628">
        <v>0.56000000000000005</v>
      </c>
      <c r="D20" s="627">
        <v>0.56000000000000005</v>
      </c>
      <c r="E20" s="628">
        <v>0.2</v>
      </c>
      <c r="F20" s="627">
        <v>0.21</v>
      </c>
      <c r="G20" s="628">
        <v>0.46</v>
      </c>
      <c r="H20" s="627">
        <v>0.57999999999999996</v>
      </c>
      <c r="I20" s="628">
        <v>0.34</v>
      </c>
      <c r="J20" s="627">
        <v>0.8</v>
      </c>
      <c r="K20" s="628">
        <v>0.52</v>
      </c>
      <c r="L20" s="627">
        <v>0.77</v>
      </c>
      <c r="M20" s="629">
        <v>0.27</v>
      </c>
    </row>
    <row r="21" spans="1:13" ht="34.5" customHeight="1">
      <c r="A21" s="920" t="s">
        <v>492</v>
      </c>
      <c r="B21" s="920"/>
      <c r="C21" s="920"/>
      <c r="D21" s="920"/>
      <c r="E21" s="920"/>
      <c r="F21" s="920"/>
      <c r="G21" s="920"/>
      <c r="H21" s="920"/>
      <c r="I21" s="920"/>
      <c r="J21" s="920"/>
      <c r="K21" s="920"/>
      <c r="L21" s="920"/>
      <c r="M21" s="920"/>
    </row>
    <row r="22" spans="1:13" ht="14.25" customHeight="1">
      <c r="A22" s="91" t="s">
        <v>167</v>
      </c>
      <c r="B22" s="627">
        <v>4.76</v>
      </c>
      <c r="C22" s="628">
        <v>5.09</v>
      </c>
      <c r="D22" s="627">
        <v>5.5</v>
      </c>
      <c r="E22" s="628">
        <v>5.94</v>
      </c>
      <c r="F22" s="627">
        <v>5.72</v>
      </c>
      <c r="G22" s="628">
        <v>6.03</v>
      </c>
      <c r="H22" s="627">
        <v>5.24</v>
      </c>
      <c r="I22" s="628">
        <v>5.17</v>
      </c>
      <c r="J22" s="627">
        <v>5.4</v>
      </c>
      <c r="K22" s="628">
        <v>5.1100000000000003</v>
      </c>
      <c r="L22" s="627">
        <v>4.83</v>
      </c>
      <c r="M22" s="629">
        <v>4.8</v>
      </c>
    </row>
    <row r="23" spans="1:13" ht="14.25" customHeight="1">
      <c r="A23" s="138" t="s">
        <v>1668</v>
      </c>
      <c r="B23" s="627">
        <v>5.0976256793062564</v>
      </c>
      <c r="C23" s="628">
        <v>5.3076029976631105</v>
      </c>
      <c r="D23" s="627">
        <v>5.7481021066627118</v>
      </c>
      <c r="E23" s="628">
        <v>7</v>
      </c>
      <c r="F23" s="627">
        <v>5.9975093869753495</v>
      </c>
      <c r="G23" s="628">
        <v>6.0564925126357014</v>
      </c>
      <c r="H23" s="627">
        <v>5.6805159561050234</v>
      </c>
      <c r="I23" s="628">
        <v>5.8600441761556912</v>
      </c>
      <c r="J23" s="627">
        <v>5.4647862905883358</v>
      </c>
      <c r="K23" s="628">
        <v>5.0264911582191285</v>
      </c>
      <c r="L23" s="627">
        <v>5.4728458578282408</v>
      </c>
      <c r="M23" s="629">
        <v>4.8432992829863144</v>
      </c>
    </row>
    <row r="24" spans="1:13" ht="14.25" customHeight="1">
      <c r="A24" s="91" t="s">
        <v>490</v>
      </c>
      <c r="B24" s="627">
        <v>4.72</v>
      </c>
      <c r="C24" s="628">
        <v>5.21</v>
      </c>
      <c r="D24" s="627">
        <v>5.61</v>
      </c>
      <c r="E24" s="628">
        <v>5.88</v>
      </c>
      <c r="F24" s="627">
        <v>5.58</v>
      </c>
      <c r="G24" s="628">
        <v>5.84</v>
      </c>
      <c r="H24" s="627">
        <v>5.88</v>
      </c>
      <c r="I24" s="628">
        <v>5.25</v>
      </c>
      <c r="J24" s="627">
        <v>5.61</v>
      </c>
      <c r="K24" s="628">
        <v>4.9400000000000004</v>
      </c>
      <c r="L24" s="627">
        <v>5.37</v>
      </c>
      <c r="M24" s="629">
        <v>5.13</v>
      </c>
    </row>
    <row r="25" spans="1:13" ht="14.25" customHeight="1">
      <c r="A25" s="91" t="s">
        <v>491</v>
      </c>
      <c r="B25" s="627">
        <v>4.55</v>
      </c>
      <c r="C25" s="628">
        <v>4.4800000000000004</v>
      </c>
      <c r="D25" s="627">
        <v>4.51</v>
      </c>
      <c r="E25" s="628">
        <v>4.4400000000000004</v>
      </c>
      <c r="F25" s="627">
        <v>4.5599999999999996</v>
      </c>
      <c r="G25" s="628">
        <v>4.38</v>
      </c>
      <c r="H25" s="627">
        <v>4.46</v>
      </c>
      <c r="I25" s="628">
        <v>4.5</v>
      </c>
      <c r="J25" s="627">
        <v>4.53</v>
      </c>
      <c r="K25" s="628">
        <v>4.47</v>
      </c>
      <c r="L25" s="627">
        <v>4.4800000000000004</v>
      </c>
      <c r="M25" s="629">
        <v>4.38</v>
      </c>
    </row>
    <row r="26" spans="1:13" ht="34.5" customHeight="1">
      <c r="A26" s="920" t="s">
        <v>1143</v>
      </c>
      <c r="B26" s="920"/>
      <c r="C26" s="920"/>
      <c r="D26" s="920"/>
      <c r="E26" s="920"/>
      <c r="F26" s="920"/>
      <c r="G26" s="920"/>
      <c r="H26" s="920"/>
      <c r="I26" s="920"/>
      <c r="J26" s="920"/>
      <c r="K26" s="920"/>
      <c r="L26" s="920"/>
      <c r="M26" s="920"/>
    </row>
    <row r="27" spans="1:13" ht="14.25" customHeight="1">
      <c r="A27" s="91" t="s">
        <v>167</v>
      </c>
      <c r="B27" s="625">
        <v>44.2</v>
      </c>
      <c r="C27" s="253">
        <v>38.4</v>
      </c>
      <c r="D27" s="253">
        <v>74.8</v>
      </c>
      <c r="E27" s="625">
        <v>10.4</v>
      </c>
      <c r="F27" s="253">
        <v>35.4</v>
      </c>
      <c r="G27" s="625">
        <v>17.7</v>
      </c>
      <c r="H27" s="253">
        <v>83.3</v>
      </c>
      <c r="I27" s="625">
        <v>67.900000000000006</v>
      </c>
      <c r="J27" s="253">
        <v>97</v>
      </c>
      <c r="K27" s="625">
        <v>124.5</v>
      </c>
      <c r="L27" s="253">
        <v>74</v>
      </c>
      <c r="M27" s="626">
        <v>36.5</v>
      </c>
    </row>
    <row r="28" spans="1:13" ht="14.25" customHeight="1">
      <c r="A28" s="91" t="s">
        <v>489</v>
      </c>
      <c r="B28" s="625">
        <v>73.399999999999991</v>
      </c>
      <c r="C28" s="253">
        <v>26.400000000000002</v>
      </c>
      <c r="D28" s="253">
        <v>60.1</v>
      </c>
      <c r="E28" s="625">
        <v>2.1</v>
      </c>
      <c r="F28" s="253">
        <v>100.2</v>
      </c>
      <c r="G28" s="625">
        <v>50.600000000000009</v>
      </c>
      <c r="H28" s="253">
        <v>77.999999999999986</v>
      </c>
      <c r="I28" s="625">
        <v>55.599999999999994</v>
      </c>
      <c r="J28" s="253">
        <v>84.3</v>
      </c>
      <c r="K28" s="625">
        <v>31.8</v>
      </c>
      <c r="L28" s="253">
        <v>23.8</v>
      </c>
      <c r="M28" s="626">
        <v>45.599999999999994</v>
      </c>
    </row>
    <row r="29" spans="1:13" ht="14.25" customHeight="1">
      <c r="A29" s="91" t="s">
        <v>490</v>
      </c>
      <c r="B29" s="625">
        <v>40.700000000000003</v>
      </c>
      <c r="C29" s="253">
        <v>16.600000000000001</v>
      </c>
      <c r="D29" s="253">
        <v>37.1</v>
      </c>
      <c r="E29" s="625">
        <v>25.1</v>
      </c>
      <c r="F29" s="253">
        <v>116.2</v>
      </c>
      <c r="G29" s="625">
        <v>29.3</v>
      </c>
      <c r="H29" s="253">
        <v>53.9</v>
      </c>
      <c r="I29" s="625">
        <v>58</v>
      </c>
      <c r="J29" s="253">
        <v>51.6</v>
      </c>
      <c r="K29" s="625">
        <v>27</v>
      </c>
      <c r="L29" s="253">
        <v>25.5</v>
      </c>
      <c r="M29" s="626">
        <v>43.5</v>
      </c>
    </row>
    <row r="30" spans="1:13" ht="14.25" customHeight="1">
      <c r="A30" s="91" t="s">
        <v>491</v>
      </c>
      <c r="B30" s="625">
        <v>245.5</v>
      </c>
      <c r="C30" s="253">
        <v>56.3</v>
      </c>
      <c r="D30" s="253">
        <v>104.2</v>
      </c>
      <c r="E30" s="625">
        <v>26.1</v>
      </c>
      <c r="F30" s="253">
        <v>170.1</v>
      </c>
      <c r="G30" s="625">
        <v>20.399999999999999</v>
      </c>
      <c r="H30" s="253">
        <v>42.9</v>
      </c>
      <c r="I30" s="625">
        <v>65.099999999999994</v>
      </c>
      <c r="J30" s="253">
        <v>104</v>
      </c>
      <c r="K30" s="625">
        <v>80.400000000000006</v>
      </c>
      <c r="L30" s="253">
        <v>98.2</v>
      </c>
      <c r="M30" s="626">
        <v>90.6</v>
      </c>
    </row>
    <row r="31" spans="1:13" ht="34.5" customHeight="1">
      <c r="A31" s="920" t="s">
        <v>1144</v>
      </c>
      <c r="B31" s="920"/>
      <c r="C31" s="920"/>
      <c r="D31" s="920"/>
      <c r="E31" s="920"/>
      <c r="F31" s="920"/>
      <c r="G31" s="920"/>
      <c r="H31" s="920"/>
      <c r="I31" s="920"/>
      <c r="J31" s="920"/>
      <c r="K31" s="920"/>
      <c r="L31" s="920"/>
      <c r="M31" s="920"/>
    </row>
    <row r="32" spans="1:13" ht="14.25" customHeight="1">
      <c r="A32" s="91" t="s">
        <v>167</v>
      </c>
      <c r="B32" s="393">
        <v>22</v>
      </c>
      <c r="C32" s="252">
        <v>13</v>
      </c>
      <c r="D32" s="252">
        <v>14</v>
      </c>
      <c r="E32" s="393">
        <v>4</v>
      </c>
      <c r="F32" s="252">
        <v>15</v>
      </c>
      <c r="G32" s="393">
        <v>4</v>
      </c>
      <c r="H32" s="252">
        <v>12</v>
      </c>
      <c r="I32" s="393">
        <v>14</v>
      </c>
      <c r="J32" s="252">
        <v>21</v>
      </c>
      <c r="K32" s="393">
        <v>19</v>
      </c>
      <c r="L32" s="252">
        <v>13</v>
      </c>
      <c r="M32" s="394">
        <v>20</v>
      </c>
    </row>
    <row r="33" spans="1:13" ht="14.25" customHeight="1">
      <c r="A33" s="91" t="s">
        <v>489</v>
      </c>
      <c r="B33" s="393">
        <v>26</v>
      </c>
      <c r="C33" s="252">
        <v>16</v>
      </c>
      <c r="D33" s="252">
        <v>21</v>
      </c>
      <c r="E33" s="393">
        <v>2</v>
      </c>
      <c r="F33" s="252">
        <v>17</v>
      </c>
      <c r="G33" s="393">
        <v>6</v>
      </c>
      <c r="H33" s="252">
        <v>14</v>
      </c>
      <c r="I33" s="393">
        <v>9</v>
      </c>
      <c r="J33" s="252">
        <v>17</v>
      </c>
      <c r="K33" s="393">
        <v>15</v>
      </c>
      <c r="L33" s="252">
        <v>16</v>
      </c>
      <c r="M33" s="394">
        <v>22</v>
      </c>
    </row>
    <row r="34" spans="1:13" ht="14.25" customHeight="1">
      <c r="A34" s="91" t="s">
        <v>490</v>
      </c>
      <c r="B34" s="393">
        <v>19</v>
      </c>
      <c r="C34" s="252">
        <v>7</v>
      </c>
      <c r="D34" s="252">
        <v>11</v>
      </c>
      <c r="E34" s="393">
        <v>6</v>
      </c>
      <c r="F34" s="252">
        <v>15</v>
      </c>
      <c r="G34" s="393">
        <v>5</v>
      </c>
      <c r="H34" s="252">
        <v>12</v>
      </c>
      <c r="I34" s="393">
        <v>8</v>
      </c>
      <c r="J34" s="252">
        <v>12</v>
      </c>
      <c r="K34" s="393">
        <v>10</v>
      </c>
      <c r="L34" s="252">
        <v>8</v>
      </c>
      <c r="M34" s="394">
        <v>14</v>
      </c>
    </row>
    <row r="35" spans="1:13" ht="14.25" customHeight="1">
      <c r="A35" s="91" t="s">
        <v>491</v>
      </c>
      <c r="B35" s="393">
        <v>25</v>
      </c>
      <c r="C35" s="252">
        <v>15</v>
      </c>
      <c r="D35" s="252">
        <v>25</v>
      </c>
      <c r="E35" s="393">
        <v>10</v>
      </c>
      <c r="F35" s="252">
        <v>23</v>
      </c>
      <c r="G35" s="393">
        <v>9</v>
      </c>
      <c r="H35" s="252">
        <v>15</v>
      </c>
      <c r="I35" s="393">
        <v>20</v>
      </c>
      <c r="J35" s="252">
        <v>20</v>
      </c>
      <c r="K35" s="393">
        <v>15</v>
      </c>
      <c r="L35" s="252">
        <v>28</v>
      </c>
      <c r="M35" s="394">
        <v>23</v>
      </c>
    </row>
    <row r="36" spans="1:13" ht="14.25" customHeight="1">
      <c r="A36" s="7"/>
      <c r="B36" s="35"/>
      <c r="C36" s="35"/>
      <c r="D36" s="35"/>
      <c r="E36" s="35"/>
      <c r="F36" s="35"/>
      <c r="G36" s="35"/>
      <c r="H36" s="35"/>
      <c r="I36" s="35"/>
      <c r="J36" s="35"/>
      <c r="K36" s="35"/>
      <c r="L36" s="35"/>
      <c r="M36" s="35"/>
    </row>
    <row r="37" spans="1:13" ht="14.25" customHeight="1">
      <c r="A37" s="1045" t="s">
        <v>1669</v>
      </c>
      <c r="B37" s="1045"/>
      <c r="C37" s="1045"/>
      <c r="D37" s="1045"/>
      <c r="E37" s="1045"/>
      <c r="F37" s="1045"/>
      <c r="G37" s="1045"/>
      <c r="H37" s="1045"/>
      <c r="I37" s="1045"/>
      <c r="J37" s="1045"/>
      <c r="K37" s="1045"/>
      <c r="L37" s="1045"/>
      <c r="M37" s="1045"/>
    </row>
    <row r="38" spans="1:13" ht="39" customHeight="1">
      <c r="A38" s="1045" t="s">
        <v>546</v>
      </c>
      <c r="B38" s="1045"/>
      <c r="C38" s="1045"/>
      <c r="D38" s="1045"/>
      <c r="E38" s="1045"/>
      <c r="F38" s="1045"/>
      <c r="G38" s="1045"/>
      <c r="H38" s="1045"/>
      <c r="I38" s="1045"/>
      <c r="J38" s="1045"/>
      <c r="K38" s="1045"/>
      <c r="L38" s="1045"/>
      <c r="M38" s="1045"/>
    </row>
    <row r="39" spans="1:13" ht="14.25" customHeight="1">
      <c r="A39" s="946" t="s">
        <v>1670</v>
      </c>
      <c r="B39" s="946"/>
      <c r="C39" s="946"/>
      <c r="D39" s="946"/>
      <c r="E39" s="946"/>
      <c r="F39" s="946"/>
      <c r="G39" s="946"/>
      <c r="H39" s="946"/>
      <c r="I39" s="946"/>
      <c r="J39" s="946"/>
      <c r="K39" s="946"/>
      <c r="L39" s="946"/>
      <c r="M39" s="946"/>
    </row>
    <row r="40" spans="1:13" ht="39" customHeight="1">
      <c r="A40" s="946" t="s">
        <v>1148</v>
      </c>
      <c r="B40" s="946"/>
      <c r="C40" s="946"/>
      <c r="D40" s="946"/>
      <c r="E40" s="946"/>
      <c r="F40" s="946"/>
      <c r="G40" s="946"/>
      <c r="H40" s="946"/>
      <c r="I40" s="946"/>
      <c r="J40" s="946"/>
      <c r="K40" s="946"/>
      <c r="L40" s="946"/>
      <c r="M40" s="946"/>
    </row>
  </sheetData>
  <mergeCells count="10">
    <mergeCell ref="A38:M38"/>
    <mergeCell ref="A39:M39"/>
    <mergeCell ref="A40:M40"/>
    <mergeCell ref="A6:M6"/>
    <mergeCell ref="A11:M11"/>
    <mergeCell ref="A16:M16"/>
    <mergeCell ref="A21:M21"/>
    <mergeCell ref="A26:M26"/>
    <mergeCell ref="A31:M31"/>
    <mergeCell ref="A37:M37"/>
  </mergeCells>
  <hyperlinks>
    <hyperlink ref="O1" location="'Spis tablic_Contents'!A1" display="&lt; POWRÓT"/>
    <hyperlink ref="O2" location="'Spis tablic_Contents'!A1" display="&lt; BACK"/>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showGridLines="0" workbookViewId="0"/>
  </sheetViews>
  <sheetFormatPr defaultColWidth="9.109375" defaultRowHeight="11.4"/>
  <cols>
    <col min="1" max="1" width="21.6640625" style="1" customWidth="1"/>
    <col min="2" max="6" width="19.6640625" style="1" customWidth="1"/>
    <col min="7" max="16384" width="9.109375" style="1"/>
  </cols>
  <sheetData>
    <row r="1" spans="1:9" ht="12">
      <c r="A1" s="479" t="s">
        <v>1570</v>
      </c>
      <c r="B1" s="302"/>
      <c r="C1" s="302"/>
      <c r="D1" s="302"/>
      <c r="E1" s="302"/>
      <c r="F1" s="513"/>
      <c r="H1" s="2" t="s">
        <v>503</v>
      </c>
      <c r="I1" s="10"/>
    </row>
    <row r="2" spans="1:9">
      <c r="A2" s="372" t="s">
        <v>1363</v>
      </c>
      <c r="B2" s="14"/>
      <c r="C2" s="14"/>
      <c r="D2" s="14"/>
      <c r="E2" s="14"/>
      <c r="F2" s="902"/>
      <c r="H2" s="87" t="s">
        <v>504</v>
      </c>
      <c r="I2" s="10"/>
    </row>
    <row r="3" spans="1:9" ht="6.75" customHeight="1">
      <c r="A3" s="15"/>
      <c r="B3" s="15"/>
      <c r="C3" s="15"/>
      <c r="D3" s="15"/>
      <c r="E3" s="15"/>
      <c r="F3" s="908"/>
      <c r="H3" s="3"/>
      <c r="I3" s="10"/>
    </row>
    <row r="4" spans="1:9" ht="29.25" customHeight="1">
      <c r="A4" s="948" t="s">
        <v>946</v>
      </c>
      <c r="B4" s="1061" t="s">
        <v>1149</v>
      </c>
      <c r="C4" s="1061"/>
      <c r="D4" s="1061"/>
      <c r="E4" s="1061"/>
      <c r="F4" s="950" t="s">
        <v>1673</v>
      </c>
      <c r="G4" s="35"/>
    </row>
    <row r="5" spans="1:9" ht="26.25" customHeight="1">
      <c r="A5" s="949"/>
      <c r="B5" s="948" t="s">
        <v>1150</v>
      </c>
      <c r="C5" s="1061" t="s">
        <v>1195</v>
      </c>
      <c r="D5" s="1061"/>
      <c r="E5" s="1061"/>
      <c r="F5" s="956"/>
      <c r="G5" s="35"/>
    </row>
    <row r="6" spans="1:9" ht="26.25" customHeight="1">
      <c r="A6" s="949"/>
      <c r="B6" s="949"/>
      <c r="C6" s="1061" t="s">
        <v>1196</v>
      </c>
      <c r="D6" s="1061"/>
      <c r="E6" s="948" t="s">
        <v>1153</v>
      </c>
      <c r="F6" s="956"/>
      <c r="G6" s="35"/>
    </row>
    <row r="7" spans="1:9" ht="33.75" customHeight="1">
      <c r="A7" s="1017"/>
      <c r="B7" s="1017"/>
      <c r="C7" s="4" t="s">
        <v>1151</v>
      </c>
      <c r="D7" s="4" t="s">
        <v>1152</v>
      </c>
      <c r="E7" s="1017"/>
      <c r="F7" s="1016"/>
      <c r="G7" s="35"/>
    </row>
    <row r="8" spans="1:9" ht="14.25" customHeight="1">
      <c r="A8" s="460" t="s">
        <v>215</v>
      </c>
      <c r="B8" s="1065">
        <v>1206</v>
      </c>
      <c r="C8" s="1065">
        <v>191</v>
      </c>
      <c r="D8" s="1065">
        <v>259</v>
      </c>
      <c r="E8" s="1065">
        <v>756</v>
      </c>
      <c r="F8" s="1067">
        <f>SUM(F10:F25)</f>
        <v>48</v>
      </c>
      <c r="G8" s="35"/>
    </row>
    <row r="9" spans="1:9" ht="14.25" customHeight="1">
      <c r="A9" s="463" t="s">
        <v>572</v>
      </c>
      <c r="B9" s="1066"/>
      <c r="C9" s="1066"/>
      <c r="D9" s="1066"/>
      <c r="E9" s="1066"/>
      <c r="F9" s="1068"/>
      <c r="G9" s="35"/>
    </row>
    <row r="10" spans="1:9" ht="14.25" customHeight="1">
      <c r="A10" s="461" t="s">
        <v>15</v>
      </c>
      <c r="B10" s="671">
        <v>76</v>
      </c>
      <c r="C10" s="671">
        <v>18</v>
      </c>
      <c r="D10" s="671">
        <v>26</v>
      </c>
      <c r="E10" s="671">
        <v>32</v>
      </c>
      <c r="F10" s="672">
        <v>5</v>
      </c>
      <c r="G10" s="35"/>
    </row>
    <row r="11" spans="1:9" ht="14.25" customHeight="1">
      <c r="A11" s="461" t="s">
        <v>16</v>
      </c>
      <c r="B11" s="671">
        <v>88</v>
      </c>
      <c r="C11" s="671">
        <v>11</v>
      </c>
      <c r="D11" s="671">
        <v>9</v>
      </c>
      <c r="E11" s="671">
        <v>68</v>
      </c>
      <c r="F11" s="672">
        <v>2</v>
      </c>
      <c r="G11" s="35"/>
    </row>
    <row r="12" spans="1:9" ht="14.25" customHeight="1">
      <c r="A12" s="461" t="s">
        <v>17</v>
      </c>
      <c r="B12" s="671">
        <v>75</v>
      </c>
      <c r="C12" s="671">
        <v>12</v>
      </c>
      <c r="D12" s="671">
        <v>8</v>
      </c>
      <c r="E12" s="671">
        <v>55</v>
      </c>
      <c r="F12" s="672">
        <v>5</v>
      </c>
      <c r="G12" s="35"/>
    </row>
    <row r="13" spans="1:9" ht="14.25" customHeight="1">
      <c r="A13" s="461" t="s">
        <v>18</v>
      </c>
      <c r="B13" s="671">
        <v>15</v>
      </c>
      <c r="C13" s="671">
        <v>8</v>
      </c>
      <c r="D13" s="671">
        <v>2</v>
      </c>
      <c r="E13" s="671">
        <v>5</v>
      </c>
      <c r="F13" s="672">
        <v>0</v>
      </c>
      <c r="G13" s="35"/>
    </row>
    <row r="14" spans="1:9" ht="14.25" customHeight="1">
      <c r="A14" s="461" t="s">
        <v>19</v>
      </c>
      <c r="B14" s="671">
        <v>83</v>
      </c>
      <c r="C14" s="671">
        <v>7</v>
      </c>
      <c r="D14" s="671">
        <v>22</v>
      </c>
      <c r="E14" s="671">
        <v>54</v>
      </c>
      <c r="F14" s="672">
        <v>0</v>
      </c>
      <c r="G14" s="35"/>
      <c r="H14" s="462"/>
    </row>
    <row r="15" spans="1:9" ht="14.25" customHeight="1">
      <c r="A15" s="461" t="s">
        <v>20</v>
      </c>
      <c r="B15" s="671">
        <v>85</v>
      </c>
      <c r="C15" s="671">
        <v>11</v>
      </c>
      <c r="D15" s="671">
        <v>8</v>
      </c>
      <c r="E15" s="671">
        <v>66</v>
      </c>
      <c r="F15" s="672">
        <v>5</v>
      </c>
      <c r="G15" s="35"/>
    </row>
    <row r="16" spans="1:9" ht="14.25" customHeight="1">
      <c r="A16" s="461" t="s">
        <v>21</v>
      </c>
      <c r="B16" s="671">
        <v>171</v>
      </c>
      <c r="C16" s="671">
        <v>17</v>
      </c>
      <c r="D16" s="671">
        <v>50</v>
      </c>
      <c r="E16" s="671">
        <v>104</v>
      </c>
      <c r="F16" s="672">
        <v>18</v>
      </c>
      <c r="G16" s="35"/>
    </row>
    <row r="17" spans="1:7" ht="14.25" customHeight="1">
      <c r="A17" s="461" t="s">
        <v>22</v>
      </c>
      <c r="B17" s="671">
        <v>31</v>
      </c>
      <c r="C17" s="671">
        <v>11</v>
      </c>
      <c r="D17" s="671">
        <v>9</v>
      </c>
      <c r="E17" s="671">
        <v>11</v>
      </c>
      <c r="F17" s="672">
        <v>0</v>
      </c>
      <c r="G17" s="35"/>
    </row>
    <row r="18" spans="1:7" ht="14.25" customHeight="1">
      <c r="A18" s="461" t="s">
        <v>23</v>
      </c>
      <c r="B18" s="671">
        <v>69</v>
      </c>
      <c r="C18" s="671">
        <v>13</v>
      </c>
      <c r="D18" s="671">
        <v>23</v>
      </c>
      <c r="E18" s="671">
        <v>33</v>
      </c>
      <c r="F18" s="672">
        <v>0</v>
      </c>
      <c r="G18" s="35"/>
    </row>
    <row r="19" spans="1:7" ht="14.25" customHeight="1">
      <c r="A19" s="461" t="s">
        <v>24</v>
      </c>
      <c r="B19" s="671">
        <v>49</v>
      </c>
      <c r="C19" s="671">
        <v>7</v>
      </c>
      <c r="D19" s="671">
        <v>8</v>
      </c>
      <c r="E19" s="671">
        <v>34</v>
      </c>
      <c r="F19" s="672">
        <v>0</v>
      </c>
      <c r="G19" s="35"/>
    </row>
    <row r="20" spans="1:7" ht="14.25" customHeight="1">
      <c r="A20" s="461" t="s">
        <v>25</v>
      </c>
      <c r="B20" s="671">
        <v>60</v>
      </c>
      <c r="C20" s="671">
        <v>13</v>
      </c>
      <c r="D20" s="671">
        <v>12</v>
      </c>
      <c r="E20" s="671">
        <v>35</v>
      </c>
      <c r="F20" s="672">
        <v>7</v>
      </c>
      <c r="G20" s="35"/>
    </row>
    <row r="21" spans="1:7" ht="14.25" customHeight="1">
      <c r="A21" s="461" t="s">
        <v>26</v>
      </c>
      <c r="B21" s="671">
        <v>121</v>
      </c>
      <c r="C21" s="671">
        <v>23</v>
      </c>
      <c r="D21" s="671">
        <v>31</v>
      </c>
      <c r="E21" s="671">
        <v>67</v>
      </c>
      <c r="F21" s="672">
        <v>2</v>
      </c>
      <c r="G21" s="35"/>
    </row>
    <row r="22" spans="1:7" ht="14.25" customHeight="1">
      <c r="A22" s="461" t="s">
        <v>27</v>
      </c>
      <c r="B22" s="671">
        <v>19</v>
      </c>
      <c r="C22" s="671">
        <v>7</v>
      </c>
      <c r="D22" s="671">
        <v>8</v>
      </c>
      <c r="E22" s="671">
        <v>4</v>
      </c>
      <c r="F22" s="672">
        <v>1</v>
      </c>
      <c r="G22" s="35"/>
    </row>
    <row r="23" spans="1:7" ht="14.25" customHeight="1">
      <c r="A23" s="461" t="s">
        <v>28</v>
      </c>
      <c r="B23" s="671">
        <v>69</v>
      </c>
      <c r="C23" s="671">
        <v>3</v>
      </c>
      <c r="D23" s="671">
        <v>7</v>
      </c>
      <c r="E23" s="671">
        <v>59</v>
      </c>
      <c r="F23" s="672">
        <v>0</v>
      </c>
      <c r="G23" s="35"/>
    </row>
    <row r="24" spans="1:7" ht="14.25" customHeight="1">
      <c r="A24" s="461" t="s">
        <v>198</v>
      </c>
      <c r="B24" s="671">
        <v>124</v>
      </c>
      <c r="C24" s="671">
        <v>17</v>
      </c>
      <c r="D24" s="671">
        <v>28</v>
      </c>
      <c r="E24" s="671">
        <v>79</v>
      </c>
      <c r="F24" s="672">
        <v>1</v>
      </c>
      <c r="G24" s="35"/>
    </row>
    <row r="25" spans="1:7" ht="14.25" customHeight="1">
      <c r="A25" s="461" t="s">
        <v>199</v>
      </c>
      <c r="B25" s="671">
        <v>71</v>
      </c>
      <c r="C25" s="671">
        <v>13</v>
      </c>
      <c r="D25" s="671">
        <v>8</v>
      </c>
      <c r="E25" s="671">
        <v>50</v>
      </c>
      <c r="F25" s="672">
        <v>2</v>
      </c>
      <c r="G25" s="35"/>
    </row>
    <row r="26" spans="1:7">
      <c r="A26" s="35"/>
      <c r="B26" s="35"/>
      <c r="C26" s="35"/>
      <c r="D26" s="35"/>
      <c r="E26" s="35"/>
      <c r="F26" s="35"/>
      <c r="G26" s="35"/>
    </row>
    <row r="27" spans="1:7" s="35" customFormat="1"/>
    <row r="28" spans="1:7" ht="14.25" customHeight="1">
      <c r="A28" s="1006" t="s">
        <v>1674</v>
      </c>
      <c r="B28" s="1006"/>
      <c r="C28" s="1006"/>
      <c r="D28" s="1006"/>
      <c r="E28" s="1006"/>
      <c r="F28" s="1006"/>
    </row>
    <row r="29" spans="1:7" ht="14.25" customHeight="1">
      <c r="A29" s="1006" t="s">
        <v>1675</v>
      </c>
      <c r="B29" s="1006"/>
      <c r="C29" s="1006"/>
      <c r="D29" s="1006"/>
      <c r="E29" s="1006"/>
      <c r="F29" s="1006"/>
    </row>
    <row r="30" spans="1:7" ht="27.75" customHeight="1">
      <c r="A30" s="946" t="s">
        <v>1676</v>
      </c>
      <c r="B30" s="946"/>
      <c r="C30" s="946"/>
      <c r="D30" s="946"/>
      <c r="E30" s="946"/>
      <c r="F30" s="946"/>
    </row>
    <row r="31" spans="1:7" ht="14.25" customHeight="1">
      <c r="A31" s="946" t="s">
        <v>87</v>
      </c>
      <c r="B31" s="946"/>
      <c r="C31" s="946"/>
      <c r="D31" s="946"/>
      <c r="E31" s="946"/>
      <c r="F31" s="946"/>
    </row>
  </sheetData>
  <mergeCells count="16">
    <mergeCell ref="A28:F28"/>
    <mergeCell ref="A29:F29"/>
    <mergeCell ref="A30:F30"/>
    <mergeCell ref="A31:F31"/>
    <mergeCell ref="A4:A7"/>
    <mergeCell ref="B4:E4"/>
    <mergeCell ref="F4:F7"/>
    <mergeCell ref="B5:B7"/>
    <mergeCell ref="C5:E5"/>
    <mergeCell ref="C6:D6"/>
    <mergeCell ref="E6:E7"/>
    <mergeCell ref="B8:B9"/>
    <mergeCell ref="C8:C9"/>
    <mergeCell ref="D8:D9"/>
    <mergeCell ref="E8:E9"/>
    <mergeCell ref="F8:F9"/>
  </mergeCells>
  <hyperlinks>
    <hyperlink ref="H1" location="'Spis tablic_Contents'!A1" display="&lt; POWRÓT"/>
    <hyperlink ref="H2" location="'Spis tablic_Contents'!A1" display="&lt; BACK"/>
  </hyperlinks>
  <pageMargins left="0.7" right="0.7" top="0.75" bottom="0.75" header="0.3" footer="0.3"/>
  <pageSetup paperSize="9" scale="95" fitToHeight="0" orientation="landscape"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
  <sheetViews>
    <sheetView showGridLines="0" zoomScaleNormal="100" workbookViewId="0">
      <pane ySplit="5" topLeftCell="A6" activePane="bottomLeft" state="frozen"/>
      <selection activeCell="H35" sqref="H35"/>
      <selection pane="bottomLeft"/>
    </sheetView>
  </sheetViews>
  <sheetFormatPr defaultColWidth="9.109375" defaultRowHeight="11.4"/>
  <cols>
    <col min="1" max="2" width="20.109375" style="35" customWidth="1"/>
    <col min="3" max="3" width="43.109375" style="35" customWidth="1"/>
    <col min="4" max="4" width="16.33203125" style="35" customWidth="1"/>
    <col min="5" max="5" width="40.33203125" style="35" customWidth="1"/>
    <col min="6" max="6" width="30.44140625" style="35" customWidth="1"/>
    <col min="7" max="8" width="11.109375" style="35" customWidth="1"/>
    <col min="9" max="16384" width="9.109375" style="35"/>
  </cols>
  <sheetData>
    <row r="1" spans="1:10" ht="14.25" customHeight="1">
      <c r="A1" s="481" t="s">
        <v>1677</v>
      </c>
      <c r="B1" s="16"/>
      <c r="C1" s="16"/>
      <c r="D1" s="56"/>
      <c r="E1" s="54"/>
      <c r="F1" s="16"/>
      <c r="G1" s="16"/>
      <c r="H1" s="16"/>
      <c r="J1" s="2" t="s">
        <v>503</v>
      </c>
    </row>
    <row r="2" spans="1:10" ht="14.25" customHeight="1">
      <c r="A2" s="372" t="s">
        <v>1361</v>
      </c>
      <c r="B2" s="17"/>
      <c r="C2" s="17"/>
      <c r="D2" s="77"/>
      <c r="E2" s="484"/>
      <c r="F2" s="17"/>
      <c r="G2" s="17"/>
      <c r="H2" s="17"/>
      <c r="J2" s="87" t="s">
        <v>504</v>
      </c>
    </row>
    <row r="3" spans="1:10" ht="4.5" customHeight="1">
      <c r="A3" s="15"/>
      <c r="B3" s="15"/>
      <c r="C3" s="15"/>
      <c r="D3" s="15"/>
      <c r="E3" s="15"/>
      <c r="F3" s="15"/>
      <c r="G3" s="15"/>
      <c r="H3" s="15"/>
      <c r="J3" s="3"/>
    </row>
    <row r="4" spans="1:10" ht="63.75" customHeight="1">
      <c r="A4" s="927" t="s">
        <v>1315</v>
      </c>
      <c r="B4" s="1061" t="s">
        <v>1186</v>
      </c>
      <c r="C4" s="1061" t="s">
        <v>1154</v>
      </c>
      <c r="D4" s="1061" t="s">
        <v>1155</v>
      </c>
      <c r="E4" s="1061" t="s">
        <v>1156</v>
      </c>
      <c r="F4" s="1061" t="s">
        <v>1157</v>
      </c>
      <c r="G4" s="1061" t="s">
        <v>1158</v>
      </c>
      <c r="H4" s="925"/>
    </row>
    <row r="5" spans="1:10" ht="37.5" customHeight="1">
      <c r="A5" s="927"/>
      <c r="B5" s="1061"/>
      <c r="C5" s="1061"/>
      <c r="D5" s="1061"/>
      <c r="E5" s="1061"/>
      <c r="F5" s="1061"/>
      <c r="G5" s="616" t="s">
        <v>991</v>
      </c>
      <c r="H5" s="615" t="s">
        <v>1159</v>
      </c>
    </row>
    <row r="6" spans="1:10" ht="24" customHeight="1">
      <c r="A6" s="683" t="s">
        <v>183</v>
      </c>
      <c r="B6" s="673" t="s">
        <v>1306</v>
      </c>
      <c r="C6" s="673" t="s">
        <v>902</v>
      </c>
      <c r="D6" s="674" t="s">
        <v>901</v>
      </c>
      <c r="E6" s="673" t="s">
        <v>1345</v>
      </c>
      <c r="F6" s="673" t="s">
        <v>1308</v>
      </c>
      <c r="G6" s="674">
        <v>0</v>
      </c>
      <c r="H6" s="465">
        <v>0</v>
      </c>
    </row>
    <row r="7" spans="1:10" ht="33" customHeight="1">
      <c r="A7" s="684"/>
      <c r="B7" s="675"/>
      <c r="C7" s="676" t="s">
        <v>747</v>
      </c>
      <c r="D7" s="677" t="s">
        <v>904</v>
      </c>
      <c r="E7" s="676" t="s">
        <v>1307</v>
      </c>
      <c r="F7" s="676" t="s">
        <v>1309</v>
      </c>
      <c r="G7" s="678"/>
      <c r="H7" s="466"/>
    </row>
    <row r="8" spans="1:10" ht="24" customHeight="1">
      <c r="A8" s="684" t="s">
        <v>183</v>
      </c>
      <c r="B8" s="675" t="s">
        <v>1310</v>
      </c>
      <c r="C8" s="675" t="s">
        <v>900</v>
      </c>
      <c r="D8" s="678" t="s">
        <v>899</v>
      </c>
      <c r="E8" s="675" t="s">
        <v>1311</v>
      </c>
      <c r="F8" s="675" t="s">
        <v>1313</v>
      </c>
      <c r="G8" s="678">
        <v>0</v>
      </c>
      <c r="H8" s="466">
        <v>0</v>
      </c>
    </row>
    <row r="9" spans="1:10" ht="33" customHeight="1">
      <c r="A9" s="684"/>
      <c r="B9" s="675"/>
      <c r="C9" s="676" t="s">
        <v>905</v>
      </c>
      <c r="D9" s="677" t="s">
        <v>903</v>
      </c>
      <c r="E9" s="676" t="s">
        <v>1312</v>
      </c>
      <c r="F9" s="676" t="s">
        <v>1314</v>
      </c>
      <c r="G9" s="678"/>
      <c r="H9" s="466"/>
    </row>
    <row r="10" spans="1:10" ht="24" customHeight="1">
      <c r="A10" s="684" t="s">
        <v>183</v>
      </c>
      <c r="B10" s="675" t="s">
        <v>1316</v>
      </c>
      <c r="C10" s="675" t="s">
        <v>900</v>
      </c>
      <c r="D10" s="678" t="s">
        <v>899</v>
      </c>
      <c r="E10" s="675" t="s">
        <v>1318</v>
      </c>
      <c r="F10" s="675" t="s">
        <v>1319</v>
      </c>
      <c r="G10" s="678">
        <v>0</v>
      </c>
      <c r="H10" s="466">
        <v>0</v>
      </c>
    </row>
    <row r="11" spans="1:10" ht="33" customHeight="1">
      <c r="A11" s="684"/>
      <c r="B11" s="675"/>
      <c r="C11" s="676" t="s">
        <v>905</v>
      </c>
      <c r="D11" s="677" t="s">
        <v>903</v>
      </c>
      <c r="E11" s="676" t="s">
        <v>1317</v>
      </c>
      <c r="F11" s="676" t="s">
        <v>1320</v>
      </c>
      <c r="G11" s="678"/>
      <c r="H11" s="466"/>
    </row>
    <row r="12" spans="1:10" ht="24" customHeight="1">
      <c r="A12" s="684" t="s">
        <v>183</v>
      </c>
      <c r="B12" s="675" t="s">
        <v>1321</v>
      </c>
      <c r="C12" s="675" t="s">
        <v>1322</v>
      </c>
      <c r="D12" s="678" t="s">
        <v>1324</v>
      </c>
      <c r="E12" s="675" t="s">
        <v>1326</v>
      </c>
      <c r="F12" s="675" t="s">
        <v>1327</v>
      </c>
      <c r="G12" s="678">
        <v>5</v>
      </c>
      <c r="H12" s="466">
        <v>2</v>
      </c>
    </row>
    <row r="13" spans="1:10" ht="33" customHeight="1">
      <c r="A13" s="684"/>
      <c r="B13" s="675"/>
      <c r="C13" s="676" t="s">
        <v>1323</v>
      </c>
      <c r="D13" s="677" t="s">
        <v>1325</v>
      </c>
      <c r="E13" s="676" t="s">
        <v>1362</v>
      </c>
      <c r="F13" s="676" t="s">
        <v>1328</v>
      </c>
      <c r="G13" s="678"/>
      <c r="H13" s="466"/>
    </row>
    <row r="14" spans="1:10" ht="24" customHeight="1">
      <c r="A14" s="685" t="s">
        <v>183</v>
      </c>
      <c r="B14" s="679" t="s">
        <v>1329</v>
      </c>
      <c r="C14" s="679" t="s">
        <v>900</v>
      </c>
      <c r="D14" s="680" t="s">
        <v>899</v>
      </c>
      <c r="E14" s="679" t="s">
        <v>1330</v>
      </c>
      <c r="F14" s="679" t="s">
        <v>1332</v>
      </c>
      <c r="G14" s="678">
        <v>0</v>
      </c>
      <c r="H14" s="466">
        <v>0</v>
      </c>
    </row>
    <row r="15" spans="1:10" ht="33" customHeight="1">
      <c r="A15" s="684"/>
      <c r="B15" s="675"/>
      <c r="C15" s="676" t="s">
        <v>905</v>
      </c>
      <c r="D15" s="677" t="s">
        <v>903</v>
      </c>
      <c r="E15" s="676" t="s">
        <v>1331</v>
      </c>
      <c r="F15" s="676" t="s">
        <v>1333</v>
      </c>
      <c r="G15" s="678"/>
      <c r="H15" s="466"/>
    </row>
    <row r="16" spans="1:10" ht="24" customHeight="1">
      <c r="A16" s="684" t="s">
        <v>183</v>
      </c>
      <c r="B16" s="675" t="s">
        <v>809</v>
      </c>
      <c r="C16" s="675" t="s">
        <v>902</v>
      </c>
      <c r="D16" s="678" t="s">
        <v>899</v>
      </c>
      <c r="E16" s="675" t="s">
        <v>1334</v>
      </c>
      <c r="F16" s="675" t="s">
        <v>1335</v>
      </c>
      <c r="G16" s="678">
        <v>0</v>
      </c>
      <c r="H16" s="466">
        <v>0</v>
      </c>
    </row>
    <row r="17" spans="1:8" ht="33" customHeight="1">
      <c r="A17" s="684"/>
      <c r="B17" s="675"/>
      <c r="C17" s="676" t="s">
        <v>747</v>
      </c>
      <c r="D17" s="677" t="s">
        <v>903</v>
      </c>
      <c r="E17" s="676" t="s">
        <v>1336</v>
      </c>
      <c r="F17" s="676" t="s">
        <v>1337</v>
      </c>
      <c r="G17" s="678"/>
      <c r="H17" s="466"/>
    </row>
    <row r="18" spans="1:8" ht="24" customHeight="1">
      <c r="A18" s="684" t="s">
        <v>187</v>
      </c>
      <c r="B18" s="675" t="s">
        <v>1338</v>
      </c>
      <c r="C18" s="675" t="s">
        <v>902</v>
      </c>
      <c r="D18" s="678" t="s">
        <v>901</v>
      </c>
      <c r="E18" s="675" t="s">
        <v>1339</v>
      </c>
      <c r="F18" s="675" t="s">
        <v>1341</v>
      </c>
      <c r="G18" s="678">
        <v>0</v>
      </c>
      <c r="H18" s="466">
        <v>0</v>
      </c>
    </row>
    <row r="19" spans="1:8" ht="33" customHeight="1">
      <c r="A19" s="684"/>
      <c r="B19" s="675"/>
      <c r="C19" s="676" t="s">
        <v>747</v>
      </c>
      <c r="D19" s="677" t="s">
        <v>904</v>
      </c>
      <c r="E19" s="676" t="s">
        <v>1340</v>
      </c>
      <c r="F19" s="676" t="s">
        <v>1342</v>
      </c>
      <c r="G19" s="678"/>
      <c r="H19" s="466"/>
    </row>
    <row r="20" spans="1:8" ht="24" customHeight="1">
      <c r="A20" s="684" t="s">
        <v>187</v>
      </c>
      <c r="B20" s="675" t="s">
        <v>1343</v>
      </c>
      <c r="C20" s="679" t="s">
        <v>902</v>
      </c>
      <c r="D20" s="680" t="s">
        <v>899</v>
      </c>
      <c r="E20" s="679" t="s">
        <v>1344</v>
      </c>
      <c r="F20" s="679" t="s">
        <v>1347</v>
      </c>
      <c r="G20" s="678">
        <v>0</v>
      </c>
      <c r="H20" s="466">
        <v>0</v>
      </c>
    </row>
    <row r="21" spans="1:8" ht="33" customHeight="1">
      <c r="A21" s="684"/>
      <c r="B21" s="675"/>
      <c r="C21" s="676" t="s">
        <v>747</v>
      </c>
      <c r="D21" s="677" t="s">
        <v>903</v>
      </c>
      <c r="E21" s="676" t="s">
        <v>1346</v>
      </c>
      <c r="F21" s="676" t="s">
        <v>1348</v>
      </c>
      <c r="G21" s="678"/>
      <c r="H21" s="466"/>
    </row>
    <row r="22" spans="1:8" ht="24" customHeight="1">
      <c r="A22" s="684" t="s">
        <v>189</v>
      </c>
      <c r="B22" s="675" t="s">
        <v>1349</v>
      </c>
      <c r="C22" s="679" t="s">
        <v>1359</v>
      </c>
      <c r="D22" s="680" t="s">
        <v>901</v>
      </c>
      <c r="E22" s="679" t="s">
        <v>1350</v>
      </c>
      <c r="F22" s="679" t="s">
        <v>1352</v>
      </c>
      <c r="G22" s="678">
        <v>0</v>
      </c>
      <c r="H22" s="466">
        <v>0</v>
      </c>
    </row>
    <row r="23" spans="1:8" ht="33" customHeight="1">
      <c r="A23" s="684"/>
      <c r="B23" s="675"/>
      <c r="C23" s="676" t="s">
        <v>1360</v>
      </c>
      <c r="D23" s="677" t="s">
        <v>904</v>
      </c>
      <c r="E23" s="676" t="s">
        <v>1351</v>
      </c>
      <c r="F23" s="676" t="s">
        <v>1353</v>
      </c>
      <c r="G23" s="678"/>
      <c r="H23" s="466"/>
    </row>
    <row r="24" spans="1:8" ht="24" customHeight="1">
      <c r="A24" s="684" t="s">
        <v>191</v>
      </c>
      <c r="B24" s="675" t="s">
        <v>1354</v>
      </c>
      <c r="C24" s="675" t="s">
        <v>902</v>
      </c>
      <c r="D24" s="678" t="s">
        <v>899</v>
      </c>
      <c r="E24" s="675" t="s">
        <v>1355</v>
      </c>
      <c r="F24" s="675" t="s">
        <v>1357</v>
      </c>
      <c r="G24" s="678">
        <v>3</v>
      </c>
      <c r="H24" s="466">
        <v>1</v>
      </c>
    </row>
    <row r="25" spans="1:8" ht="24" customHeight="1">
      <c r="A25" s="686"/>
      <c r="B25" s="681"/>
      <c r="C25" s="676" t="s">
        <v>747</v>
      </c>
      <c r="D25" s="677" t="s">
        <v>903</v>
      </c>
      <c r="E25" s="676" t="s">
        <v>1356</v>
      </c>
      <c r="F25" s="676" t="s">
        <v>1358</v>
      </c>
      <c r="G25" s="678"/>
      <c r="H25" s="466"/>
    </row>
    <row r="26" spans="1:8">
      <c r="A26" s="20"/>
      <c r="B26" s="20"/>
      <c r="C26" s="21"/>
      <c r="D26" s="21"/>
      <c r="E26" s="21"/>
      <c r="F26" s="21"/>
      <c r="G26" s="464"/>
      <c r="H26" s="464"/>
    </row>
    <row r="27" spans="1:8" s="192" customFormat="1" ht="19.5" customHeight="1">
      <c r="A27" s="1018" t="s">
        <v>1678</v>
      </c>
      <c r="B27" s="1018"/>
      <c r="C27" s="1018"/>
      <c r="D27" s="1018"/>
      <c r="E27" s="1018"/>
      <c r="F27" s="1018"/>
      <c r="G27" s="1018"/>
      <c r="H27" s="1018"/>
    </row>
    <row r="28" spans="1:8" s="192" customFormat="1" ht="14.25" customHeight="1">
      <c r="A28" s="918" t="s">
        <v>86</v>
      </c>
      <c r="B28" s="918"/>
      <c r="C28" s="918"/>
      <c r="D28" s="918"/>
      <c r="E28" s="918"/>
      <c r="F28" s="918"/>
      <c r="G28" s="682"/>
      <c r="H28" s="682"/>
    </row>
    <row r="29" spans="1:8" s="84" customFormat="1" ht="30" customHeight="1">
      <c r="A29" s="919" t="s">
        <v>1679</v>
      </c>
      <c r="B29" s="919"/>
      <c r="C29" s="919"/>
      <c r="D29" s="919"/>
      <c r="E29" s="919"/>
      <c r="F29" s="919"/>
      <c r="G29" s="919"/>
      <c r="H29" s="919"/>
    </row>
    <row r="30" spans="1:8" s="84" customFormat="1" ht="14.25" customHeight="1">
      <c r="A30" s="919" t="s">
        <v>87</v>
      </c>
      <c r="B30" s="919"/>
      <c r="C30" s="919"/>
      <c r="D30" s="919"/>
      <c r="E30" s="919"/>
      <c r="F30" s="919"/>
      <c r="G30" s="231"/>
      <c r="H30" s="231"/>
    </row>
  </sheetData>
  <customSheetViews>
    <customSheetView guid="{17A61E15-CB34-4E45-B54C-4890B27A542F}" showGridLines="0">
      <pane ySplit="5" topLeftCell="A6" activePane="bottomLeft" state="frozen"/>
      <selection pane="bottomLeft" activeCell="H15" sqref="H15"/>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1">
    <mergeCell ref="A29:H29"/>
    <mergeCell ref="A27:H27"/>
    <mergeCell ref="A28:F28"/>
    <mergeCell ref="A30:F30"/>
    <mergeCell ref="F4:F5"/>
    <mergeCell ref="G4:H4"/>
    <mergeCell ref="A4:A5"/>
    <mergeCell ref="B4:B5"/>
    <mergeCell ref="C4:C5"/>
    <mergeCell ref="D4:D5"/>
    <mergeCell ref="E4:E5"/>
  </mergeCells>
  <phoneticPr fontId="6" type="noConversion"/>
  <hyperlinks>
    <hyperlink ref="I1" location="'Spis tablic_Contents'!A1" display="&lt; POWRÓT"/>
    <hyperlink ref="I2" location="'Spis tablic_Contents'!A1" display="&lt; BACK"/>
    <hyperlink ref="J1" location="'Spis tablic_Contents'!A1" display="&lt; POWRÓT"/>
    <hyperlink ref="J2" location="'Spis tablic_Contents'!A1" display="&lt; BACK"/>
  </hyperlinks>
  <pageMargins left="0.78740157480314965" right="0.78740157480314965" top="0.78740157480314965" bottom="0.78740157480314965" header="0.51181102362204722" footer="0.51181102362204722"/>
  <pageSetup paperSize="9" scale="62" fitToHeight="0" orientation="landscape" r:id="rId2"/>
  <headerFooter alignWithMargins="0"/>
  <colBreaks count="1" manualBreakCount="1">
    <brk id="7"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showGridLines="0" zoomScaleNormal="100" workbookViewId="0"/>
  </sheetViews>
  <sheetFormatPr defaultColWidth="9.109375" defaultRowHeight="11.4"/>
  <cols>
    <col min="1" max="1" width="16.5546875" style="9" customWidth="1"/>
    <col min="2" max="10" width="13.6640625" style="9" customWidth="1"/>
    <col min="11" max="11" width="7.5546875" style="9" customWidth="1"/>
    <col min="12" max="16384" width="9.109375" style="9"/>
  </cols>
  <sheetData>
    <row r="1" spans="1:13" ht="12.75" customHeight="1">
      <c r="A1" s="16" t="s">
        <v>1532</v>
      </c>
      <c r="B1" s="16"/>
      <c r="C1" s="16"/>
      <c r="D1" s="16"/>
      <c r="E1" s="16"/>
      <c r="F1" s="16"/>
      <c r="G1" s="16"/>
      <c r="H1" s="16"/>
      <c r="I1" s="16"/>
      <c r="J1" s="16"/>
      <c r="L1" s="2" t="s">
        <v>503</v>
      </c>
      <c r="M1" s="1"/>
    </row>
    <row r="2" spans="1:13" ht="12.75" customHeight="1">
      <c r="A2" s="85" t="s">
        <v>508</v>
      </c>
      <c r="B2" s="17"/>
      <c r="C2" s="17"/>
      <c r="D2" s="17"/>
      <c r="E2" s="17"/>
      <c r="F2" s="17"/>
      <c r="G2" s="17"/>
      <c r="H2" s="17"/>
      <c r="I2" s="17"/>
      <c r="J2" s="17"/>
      <c r="L2" s="87" t="s">
        <v>504</v>
      </c>
      <c r="M2" s="1"/>
    </row>
    <row r="3" spans="1:13" ht="5.0999999999999996" customHeight="1">
      <c r="A3" s="52"/>
      <c r="B3" s="52"/>
      <c r="C3" s="52"/>
      <c r="D3" s="57"/>
      <c r="E3" s="57"/>
      <c r="F3" s="57"/>
      <c r="G3" s="57"/>
      <c r="H3" s="57"/>
      <c r="I3" s="57"/>
      <c r="J3" s="57"/>
      <c r="L3" s="3"/>
      <c r="M3" s="1"/>
    </row>
    <row r="4" spans="1:13" ht="55.5" customHeight="1">
      <c r="A4" s="952" t="s">
        <v>924</v>
      </c>
      <c r="B4" s="948" t="s">
        <v>925</v>
      </c>
      <c r="C4" s="950" t="s">
        <v>1185</v>
      </c>
      <c r="D4" s="925" t="s">
        <v>930</v>
      </c>
      <c r="E4" s="926"/>
      <c r="F4" s="926"/>
      <c r="G4" s="926"/>
      <c r="H4" s="927"/>
      <c r="I4" s="925" t="s">
        <v>931</v>
      </c>
      <c r="J4" s="926"/>
    </row>
    <row r="5" spans="1:13" ht="27.75" customHeight="1">
      <c r="A5" s="953"/>
      <c r="B5" s="955"/>
      <c r="C5" s="956"/>
      <c r="D5" s="949" t="s">
        <v>926</v>
      </c>
      <c r="E5" s="925" t="s">
        <v>929</v>
      </c>
      <c r="F5" s="926"/>
      <c r="G5" s="926"/>
      <c r="H5" s="927"/>
      <c r="I5" s="948" t="s">
        <v>932</v>
      </c>
      <c r="J5" s="920" t="s">
        <v>1187</v>
      </c>
    </row>
    <row r="6" spans="1:13" ht="49.5" customHeight="1">
      <c r="A6" s="953"/>
      <c r="B6" s="955"/>
      <c r="C6" s="956"/>
      <c r="D6" s="949"/>
      <c r="E6" s="53" t="s">
        <v>927</v>
      </c>
      <c r="F6" s="118" t="s">
        <v>1527</v>
      </c>
      <c r="G6" s="58" t="s">
        <v>928</v>
      </c>
      <c r="H6" s="117" t="s">
        <v>1528</v>
      </c>
      <c r="I6" s="949"/>
      <c r="J6" s="920"/>
    </row>
    <row r="7" spans="1:13" ht="21" customHeight="1">
      <c r="A7" s="954"/>
      <c r="B7" s="950" t="s">
        <v>1188</v>
      </c>
      <c r="C7" s="951"/>
      <c r="D7" s="951"/>
      <c r="E7" s="951"/>
      <c r="F7" s="951"/>
      <c r="G7" s="951"/>
      <c r="H7" s="952"/>
      <c r="I7" s="949"/>
      <c r="J7" s="920"/>
      <c r="L7" s="920"/>
    </row>
    <row r="8" spans="1:13" ht="14.25" customHeight="1">
      <c r="A8" s="110" t="s">
        <v>42</v>
      </c>
      <c r="B8" s="871">
        <v>80070</v>
      </c>
      <c r="C8" s="698">
        <v>89645</v>
      </c>
      <c r="D8" s="872">
        <v>3801</v>
      </c>
      <c r="E8" s="698">
        <v>3</v>
      </c>
      <c r="F8" s="872">
        <v>3587</v>
      </c>
      <c r="G8" s="698">
        <v>0.46</v>
      </c>
      <c r="H8" s="872">
        <v>181</v>
      </c>
      <c r="I8" s="698">
        <v>4.75</v>
      </c>
      <c r="J8" s="872">
        <v>4.24</v>
      </c>
      <c r="L8" s="920"/>
    </row>
    <row r="9" spans="1:13" ht="14.25" customHeight="1">
      <c r="A9" s="111" t="s">
        <v>43</v>
      </c>
      <c r="B9" s="393">
        <v>78447</v>
      </c>
      <c r="C9" s="252">
        <v>93014</v>
      </c>
      <c r="D9" s="393">
        <v>4549</v>
      </c>
      <c r="E9" s="252">
        <v>11</v>
      </c>
      <c r="F9" s="393">
        <v>4166</v>
      </c>
      <c r="G9" s="252">
        <v>12</v>
      </c>
      <c r="H9" s="393">
        <v>189</v>
      </c>
      <c r="I9" s="628">
        <v>5.8</v>
      </c>
      <c r="J9" s="394">
        <v>4.8899999999999997</v>
      </c>
      <c r="L9" s="920"/>
    </row>
    <row r="10" spans="1:13" ht="14.25" customHeight="1">
      <c r="A10" s="111" t="s">
        <v>44</v>
      </c>
      <c r="B10" s="393">
        <v>67496</v>
      </c>
      <c r="C10" s="252">
        <v>101770</v>
      </c>
      <c r="D10" s="393">
        <v>6903</v>
      </c>
      <c r="E10" s="252">
        <v>13</v>
      </c>
      <c r="F10" s="393">
        <v>5866</v>
      </c>
      <c r="G10" s="252">
        <v>143</v>
      </c>
      <c r="H10" s="393">
        <v>251</v>
      </c>
      <c r="I10" s="252">
        <v>10.23</v>
      </c>
      <c r="J10" s="873">
        <v>6.78</v>
      </c>
      <c r="L10" s="920"/>
    </row>
    <row r="11" spans="1:13" ht="14.25" customHeight="1">
      <c r="A11" s="111" t="s">
        <v>609</v>
      </c>
      <c r="B11" s="874">
        <v>69001</v>
      </c>
      <c r="C11" s="874">
        <v>96530</v>
      </c>
      <c r="D11" s="875">
        <v>8970</v>
      </c>
      <c r="E11" s="733">
        <v>22</v>
      </c>
      <c r="F11" s="778">
        <v>6597</v>
      </c>
      <c r="G11" s="733">
        <v>934</v>
      </c>
      <c r="H11" s="778">
        <v>158</v>
      </c>
      <c r="I11" s="876">
        <v>13</v>
      </c>
      <c r="J11" s="877">
        <v>9.2899999999999991</v>
      </c>
    </row>
    <row r="12" spans="1:13" ht="14.25" customHeight="1">
      <c r="A12" s="111" t="s">
        <v>923</v>
      </c>
      <c r="B12" s="874">
        <v>65295</v>
      </c>
      <c r="C12" s="874">
        <v>105566</v>
      </c>
      <c r="D12" s="874">
        <v>9279</v>
      </c>
      <c r="E12" s="874">
        <v>23</v>
      </c>
      <c r="F12" s="874">
        <v>6211</v>
      </c>
      <c r="G12" s="874">
        <v>1282</v>
      </c>
      <c r="H12" s="874">
        <v>220</v>
      </c>
      <c r="I12" s="876">
        <v>14.21</v>
      </c>
      <c r="J12" s="878">
        <v>8.7899999999999991</v>
      </c>
    </row>
    <row r="13" spans="1:13" s="35" customFormat="1" ht="14.25" customHeight="1">
      <c r="A13" s="111" t="s">
        <v>781</v>
      </c>
      <c r="B13" s="874">
        <v>62431</v>
      </c>
      <c r="C13" s="874">
        <v>107417</v>
      </c>
      <c r="D13" s="874">
        <v>9030</v>
      </c>
      <c r="E13" s="874">
        <v>24</v>
      </c>
      <c r="F13" s="874">
        <v>6147</v>
      </c>
      <c r="G13" s="874">
        <v>1100</v>
      </c>
      <c r="H13" s="874">
        <v>169</v>
      </c>
      <c r="I13" s="876">
        <v>14.46</v>
      </c>
      <c r="J13" s="878">
        <v>8.41</v>
      </c>
    </row>
    <row r="14" spans="1:13" s="520" customFormat="1" ht="14.25" customHeight="1">
      <c r="A14" s="882" t="s">
        <v>1524</v>
      </c>
      <c r="B14" s="879">
        <v>60392</v>
      </c>
      <c r="C14" s="879">
        <v>105230</v>
      </c>
      <c r="D14" s="879">
        <v>9470</v>
      </c>
      <c r="E14" s="879">
        <v>25</v>
      </c>
      <c r="F14" s="879">
        <v>6208</v>
      </c>
      <c r="G14" s="879">
        <v>1299</v>
      </c>
      <c r="H14" s="879">
        <v>168</v>
      </c>
      <c r="I14" s="880">
        <v>15.68</v>
      </c>
      <c r="J14" s="881">
        <v>9</v>
      </c>
    </row>
    <row r="15" spans="1:13" ht="9" customHeight="1">
      <c r="A15" s="59"/>
      <c r="B15" s="60"/>
      <c r="C15" s="60"/>
      <c r="D15" s="60"/>
      <c r="E15" s="60"/>
      <c r="F15" s="60"/>
      <c r="G15" s="60"/>
      <c r="H15" s="60"/>
      <c r="I15" s="61"/>
      <c r="J15" s="61"/>
    </row>
    <row r="16" spans="1:13" ht="25.5" customHeight="1">
      <c r="A16" s="947" t="s">
        <v>1525</v>
      </c>
      <c r="B16" s="947"/>
      <c r="C16" s="947"/>
      <c r="D16" s="947"/>
      <c r="E16" s="947"/>
      <c r="F16" s="947"/>
      <c r="G16" s="947"/>
      <c r="H16" s="947"/>
      <c r="I16" s="947"/>
      <c r="J16" s="947"/>
      <c r="L16" s="40"/>
    </row>
    <row r="17" spans="1:10" s="84" customFormat="1" ht="25.5" customHeight="1">
      <c r="A17" s="946" t="s">
        <v>1526</v>
      </c>
      <c r="B17" s="946"/>
      <c r="C17" s="946"/>
      <c r="D17" s="946"/>
      <c r="E17" s="946"/>
      <c r="F17" s="946"/>
      <c r="G17" s="946"/>
      <c r="H17" s="946"/>
      <c r="I17" s="946"/>
      <c r="J17" s="946"/>
    </row>
  </sheetData>
  <customSheetViews>
    <customSheetView guid="{17A61E15-CB34-4E45-B54C-4890B27A542F}" showGridLines="0">
      <selection activeCell="I10" sqref="I10"/>
      <pageMargins left="0.74803149606299213" right="0.74803149606299213" top="0.74803149606299213" bottom="0.62992125984251968" header="0.51181102362204722" footer="0.51181102362204722"/>
      <pageSetup paperSize="9" scale="94" orientation="portrait" r:id="rId1"/>
      <headerFooter alignWithMargins="0"/>
    </customSheetView>
  </customSheetViews>
  <mergeCells count="13">
    <mergeCell ref="L7:L10"/>
    <mergeCell ref="A4:A7"/>
    <mergeCell ref="B4:B6"/>
    <mergeCell ref="C4:C6"/>
    <mergeCell ref="D4:H4"/>
    <mergeCell ref="I4:J4"/>
    <mergeCell ref="D5:D6"/>
    <mergeCell ref="A17:J17"/>
    <mergeCell ref="A16:J16"/>
    <mergeCell ref="E5:H5"/>
    <mergeCell ref="I5:I7"/>
    <mergeCell ref="J5:J7"/>
    <mergeCell ref="B7:H7"/>
  </mergeCells>
  <hyperlinks>
    <hyperlink ref="L1" location="'Spis tablic_Contents'!A1" display="&lt; POWRÓT"/>
    <hyperlink ref="L2" location="'Spis tablic_Contents'!A1" display="&lt; BACK"/>
  </hyperlinks>
  <pageMargins left="0.74803149606299213" right="0.74803149606299213" top="0.74803149606299213" bottom="0.62992125984251968" header="0.51181102362204722" footer="0.51181102362204722"/>
  <pageSetup paperSize="9" scale="84" fitToHeight="0" orientation="landscape"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9"/>
  <sheetViews>
    <sheetView showGridLines="0" zoomScaleNormal="100" zoomScaleSheetLayoutView="124" workbookViewId="0">
      <selection activeCell="G27" sqref="G27"/>
    </sheetView>
  </sheetViews>
  <sheetFormatPr defaultColWidth="9.109375" defaultRowHeight="11.4"/>
  <cols>
    <col min="1" max="1" width="33.6640625" style="1" customWidth="1"/>
    <col min="2" max="7" width="11.88671875" style="1" customWidth="1"/>
    <col min="8" max="8" width="35.109375" style="1" customWidth="1"/>
    <col min="9" max="16384" width="9.109375" style="1"/>
  </cols>
  <sheetData>
    <row r="1" spans="1:16" ht="15" customHeight="1">
      <c r="A1" s="119" t="s">
        <v>1533</v>
      </c>
      <c r="B1" s="119"/>
      <c r="C1" s="119"/>
      <c r="D1" s="119"/>
      <c r="E1" s="119"/>
      <c r="F1" s="119"/>
      <c r="G1" s="119"/>
      <c r="H1" s="119"/>
      <c r="J1" s="2" t="s">
        <v>503</v>
      </c>
    </row>
    <row r="2" spans="1:16" ht="15" customHeight="1">
      <c r="A2" s="127" t="s">
        <v>1492</v>
      </c>
      <c r="B2" s="120"/>
      <c r="C2" s="120"/>
      <c r="D2" s="120"/>
      <c r="E2" s="120"/>
      <c r="F2" s="120"/>
      <c r="G2" s="120"/>
      <c r="H2" s="120"/>
      <c r="J2" s="87" t="s">
        <v>504</v>
      </c>
    </row>
    <row r="3" spans="1:16" ht="5.0999999999999996" customHeight="1">
      <c r="A3" s="121"/>
      <c r="B3" s="121"/>
      <c r="C3" s="121"/>
      <c r="D3" s="121"/>
      <c r="E3" s="121"/>
      <c r="F3" s="121"/>
      <c r="G3" s="121"/>
      <c r="H3" s="121"/>
      <c r="J3" s="3"/>
    </row>
    <row r="4" spans="1:16" ht="22.95" customHeight="1">
      <c r="A4" s="952" t="s">
        <v>293</v>
      </c>
      <c r="B4" s="70">
        <v>2000</v>
      </c>
      <c r="C4" s="69">
        <v>2005</v>
      </c>
      <c r="D4" s="69">
        <v>2010</v>
      </c>
      <c r="E4" s="4">
        <v>2015</v>
      </c>
      <c r="F4" s="517">
        <v>2017</v>
      </c>
      <c r="G4" s="347">
        <v>2018</v>
      </c>
      <c r="H4" s="957" t="s">
        <v>294</v>
      </c>
    </row>
    <row r="5" spans="1:16" ht="28.5" customHeight="1">
      <c r="A5" s="953"/>
      <c r="B5" s="925" t="s">
        <v>933</v>
      </c>
      <c r="C5" s="926"/>
      <c r="D5" s="926"/>
      <c r="E5" s="926"/>
      <c r="F5" s="926"/>
      <c r="G5" s="927"/>
      <c r="H5" s="958"/>
    </row>
    <row r="6" spans="1:16" ht="14.25" customHeight="1">
      <c r="A6" s="122" t="s">
        <v>295</v>
      </c>
      <c r="B6" s="333">
        <v>1341.1348667324316</v>
      </c>
      <c r="C6" s="333">
        <v>1132.3428228223445</v>
      </c>
      <c r="D6" s="26">
        <v>816.67718328110118</v>
      </c>
      <c r="E6" s="333">
        <v>638.85244101140586</v>
      </c>
      <c r="F6" s="333">
        <v>525.53665173564309</v>
      </c>
      <c r="G6" s="333">
        <v>501.93092599481315</v>
      </c>
      <c r="H6" s="129" t="s">
        <v>296</v>
      </c>
    </row>
    <row r="7" spans="1:16" ht="14.25" customHeight="1">
      <c r="A7" s="123" t="s">
        <v>1491</v>
      </c>
      <c r="B7" s="333">
        <v>857.96428300781326</v>
      </c>
      <c r="C7" s="333">
        <v>867.86851177618666</v>
      </c>
      <c r="D7" s="26">
        <v>881.22552567404944</v>
      </c>
      <c r="E7" s="333">
        <v>723.01486487912143</v>
      </c>
      <c r="F7" s="333">
        <v>779.53423949784678</v>
      </c>
      <c r="G7" s="333">
        <v>761.71181334713208</v>
      </c>
      <c r="H7" s="89" t="s">
        <v>934</v>
      </c>
    </row>
    <row r="8" spans="1:16" ht="14.25" customHeight="1">
      <c r="A8" s="124" t="s">
        <v>297</v>
      </c>
      <c r="B8" s="333">
        <v>317338.03415905428</v>
      </c>
      <c r="C8" s="333">
        <v>323161.26688034355</v>
      </c>
      <c r="D8" s="26">
        <v>334606.78396277514</v>
      </c>
      <c r="E8" s="333">
        <v>313099.14736138092</v>
      </c>
      <c r="F8" s="333">
        <v>337340.42177801207</v>
      </c>
      <c r="G8" s="333">
        <v>337705.74182300962</v>
      </c>
      <c r="H8" s="89" t="s">
        <v>298</v>
      </c>
    </row>
    <row r="9" spans="1:16" ht="14.25" customHeight="1">
      <c r="A9" s="124" t="s">
        <v>299</v>
      </c>
      <c r="B9" s="333">
        <v>3360.0437116834792</v>
      </c>
      <c r="C9" s="333">
        <v>2967.7196577587629</v>
      </c>
      <c r="D9" s="26">
        <v>2999.1062388932601</v>
      </c>
      <c r="E9" s="333">
        <v>2246.9667930028077</v>
      </c>
      <c r="F9" s="333">
        <v>2390.320705196898</v>
      </c>
      <c r="G9" s="333">
        <v>2339.0744921993114</v>
      </c>
      <c r="H9" s="89" t="s">
        <v>300</v>
      </c>
    </row>
    <row r="10" spans="1:16" ht="14.25" customHeight="1">
      <c r="A10" s="124" t="s">
        <v>301</v>
      </c>
      <c r="B10" s="333">
        <f>B11+B12</f>
        <v>1056.37999878706</v>
      </c>
      <c r="C10" s="333">
        <f>C11+C12</f>
        <v>1051.953345956972</v>
      </c>
      <c r="D10" s="333">
        <f t="shared" ref="D10:G10" si="0">D11+D12</f>
        <v>1057.1981450769385</v>
      </c>
      <c r="E10" s="333">
        <f t="shared" si="0"/>
        <v>988.20567860838105</v>
      </c>
      <c r="F10" s="333">
        <f t="shared" si="0"/>
        <v>1014.3977515763761</v>
      </c>
      <c r="G10" s="333">
        <f t="shared" si="0"/>
        <v>988.94234353049137</v>
      </c>
      <c r="H10" s="89" t="s">
        <v>302</v>
      </c>
    </row>
    <row r="11" spans="1:16" ht="14.25" customHeight="1">
      <c r="A11" s="125" t="s">
        <v>303</v>
      </c>
      <c r="B11" s="333">
        <v>825.3838596485208</v>
      </c>
      <c r="C11" s="333">
        <v>811.15641668774299</v>
      </c>
      <c r="D11" s="26">
        <v>806.44611190376759</v>
      </c>
      <c r="E11" s="333">
        <v>728.86902811272262</v>
      </c>
      <c r="F11" s="333">
        <v>757.36554858102693</v>
      </c>
      <c r="G11" s="333">
        <v>732.68581027307755</v>
      </c>
      <c r="H11" s="130" t="s">
        <v>304</v>
      </c>
      <c r="K11" s="126"/>
      <c r="L11" s="126"/>
      <c r="M11" s="126"/>
      <c r="N11" s="126"/>
      <c r="O11" s="126"/>
      <c r="P11" s="126"/>
    </row>
    <row r="12" spans="1:16" ht="14.25" customHeight="1">
      <c r="A12" s="125" t="s">
        <v>305</v>
      </c>
      <c r="B12" s="333">
        <v>230.99613913853926</v>
      </c>
      <c r="C12" s="333">
        <v>240.79692926922911</v>
      </c>
      <c r="D12" s="26">
        <v>250.75203317317104</v>
      </c>
      <c r="E12" s="333">
        <v>259.33665049565838</v>
      </c>
      <c r="F12" s="333">
        <v>257.03220299534917</v>
      </c>
      <c r="G12" s="333">
        <v>256.25653325741376</v>
      </c>
      <c r="H12" s="130" t="s">
        <v>306</v>
      </c>
    </row>
    <row r="13" spans="1:16" ht="14.25" customHeight="1">
      <c r="A13" s="124" t="s">
        <v>307</v>
      </c>
      <c r="B13" s="333">
        <v>331.39603434338994</v>
      </c>
      <c r="C13" s="333">
        <v>325.12641886884074</v>
      </c>
      <c r="D13" s="26">
        <v>303.14625311764092</v>
      </c>
      <c r="E13" s="333">
        <v>285.33970431287821</v>
      </c>
      <c r="F13" s="333">
        <v>307.03339847434717</v>
      </c>
      <c r="G13" s="333">
        <v>316.92969601587276</v>
      </c>
      <c r="H13" s="89" t="s">
        <v>308</v>
      </c>
    </row>
    <row r="14" spans="1:16" ht="14.25" customHeight="1">
      <c r="A14" s="124" t="s">
        <v>309</v>
      </c>
      <c r="B14" s="333">
        <v>401.77030994148981</v>
      </c>
      <c r="C14" s="333">
        <v>431.35602696186538</v>
      </c>
      <c r="D14" s="26">
        <v>428.99011720065403</v>
      </c>
      <c r="E14" s="333">
        <v>363.78412776362433</v>
      </c>
      <c r="F14" s="333">
        <v>377.47397499532281</v>
      </c>
      <c r="G14" s="333">
        <v>377.69806382449224</v>
      </c>
      <c r="H14" s="89" t="s">
        <v>310</v>
      </c>
    </row>
    <row r="15" spans="1:16" ht="11.25" customHeight="1"/>
    <row r="16" spans="1:16" ht="30" customHeight="1">
      <c r="A16" s="918" t="s">
        <v>1488</v>
      </c>
      <c r="B16" s="918"/>
      <c r="C16" s="918"/>
      <c r="D16" s="918"/>
      <c r="E16" s="918"/>
      <c r="F16" s="918"/>
      <c r="G16" s="918"/>
      <c r="H16" s="918"/>
    </row>
    <row r="17" spans="1:8" ht="13.5" customHeight="1">
      <c r="A17" s="918" t="s">
        <v>748</v>
      </c>
      <c r="B17" s="918"/>
      <c r="C17" s="918"/>
      <c r="D17" s="918"/>
      <c r="E17" s="918"/>
      <c r="F17" s="918"/>
      <c r="G17" s="918"/>
      <c r="H17" s="918"/>
    </row>
    <row r="18" spans="1:8" ht="30" customHeight="1">
      <c r="A18" s="919" t="s">
        <v>1489</v>
      </c>
      <c r="B18" s="919"/>
      <c r="C18" s="919"/>
      <c r="D18" s="919"/>
      <c r="E18" s="919"/>
      <c r="F18" s="919"/>
      <c r="G18" s="919"/>
      <c r="H18" s="919"/>
    </row>
    <row r="19" spans="1:8" ht="13.5" customHeight="1">
      <c r="A19" s="919" t="s">
        <v>952</v>
      </c>
      <c r="B19" s="919"/>
      <c r="C19" s="919"/>
      <c r="D19" s="919"/>
      <c r="E19" s="919"/>
      <c r="F19" s="919"/>
      <c r="G19" s="919"/>
      <c r="H19" s="919"/>
    </row>
  </sheetData>
  <customSheetViews>
    <customSheetView guid="{17A61E15-CB34-4E45-B54C-4890B27A542F}" scale="110" showGridLines="0">
      <selection activeCell="E14" sqref="E14"/>
      <rowBreaks count="1" manualBreakCount="1">
        <brk id="20" max="5" man="1"/>
      </rowBreaks>
      <pageMargins left="0.74803149606299213" right="0.74803149606299213" top="0.74803149606299213" bottom="0.62992125984251968" header="0.51181102362204722" footer="0.51181102362204722"/>
      <pageSetup paperSize="9" orientation="portrait" r:id="rId1"/>
      <headerFooter alignWithMargins="0"/>
    </customSheetView>
  </customSheetViews>
  <mergeCells count="7">
    <mergeCell ref="A19:H19"/>
    <mergeCell ref="H4:H5"/>
    <mergeCell ref="B5:G5"/>
    <mergeCell ref="A16:H16"/>
    <mergeCell ref="A17:H17"/>
    <mergeCell ref="A18:H18"/>
    <mergeCell ref="A4:A5"/>
  </mergeCells>
  <phoneticPr fontId="6" type="noConversion"/>
  <hyperlinks>
    <hyperlink ref="J1" location="'Spis tablic_Contents'!A1" display="&lt; POWRÓT"/>
    <hyperlink ref="J2" location="'Spis tablic_Contents'!A1" display="&lt; BACK"/>
  </hyperlinks>
  <pageMargins left="0.74803149606299213" right="0.74803149606299213" top="0.74803149606299213" bottom="0.62992125984251968" header="0.51181102362204722" footer="0.51181102362204722"/>
  <pageSetup paperSize="9" scale="83" orientation="landscape" r:id="rId2"/>
  <headerFooter alignWithMargins="0"/>
  <rowBreaks count="1" manualBreakCount="1">
    <brk id="20" max="9"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7"/>
  <sheetViews>
    <sheetView showGridLines="0" topLeftCell="A25" zoomScaleNormal="100" zoomScaleSheetLayoutView="90" workbookViewId="0">
      <selection activeCell="A14" sqref="A14:H14"/>
    </sheetView>
  </sheetViews>
  <sheetFormatPr defaultColWidth="9.109375" defaultRowHeight="11.4"/>
  <cols>
    <col min="1" max="1" width="29.109375" style="1" customWidth="1"/>
    <col min="2" max="7" width="10.88671875" style="1" customWidth="1"/>
    <col min="8" max="8" width="26" style="1" customWidth="1"/>
    <col min="9" max="16384" width="9.109375" style="1"/>
  </cols>
  <sheetData>
    <row r="1" spans="1:12" ht="14.25" customHeight="1">
      <c r="A1" s="119" t="s">
        <v>1534</v>
      </c>
      <c r="B1" s="119"/>
      <c r="C1" s="119"/>
      <c r="D1" s="119"/>
      <c r="E1" s="119"/>
      <c r="F1" s="119"/>
      <c r="G1" s="119"/>
      <c r="H1" s="119"/>
      <c r="J1" s="2" t="s">
        <v>503</v>
      </c>
    </row>
    <row r="2" spans="1:12" ht="14.25" customHeight="1">
      <c r="A2" s="141" t="s">
        <v>1493</v>
      </c>
      <c r="B2" s="132"/>
      <c r="C2" s="132"/>
      <c r="D2" s="132"/>
      <c r="E2" s="132"/>
      <c r="F2" s="132"/>
      <c r="G2" s="132"/>
      <c r="H2" s="132"/>
      <c r="J2" s="87" t="s">
        <v>504</v>
      </c>
    </row>
    <row r="3" spans="1:12" ht="5.0999999999999996" customHeight="1">
      <c r="A3" s="76"/>
      <c r="B3" s="133"/>
      <c r="C3" s="133"/>
      <c r="D3" s="133"/>
      <c r="E3" s="133"/>
      <c r="F3" s="76"/>
      <c r="G3" s="76"/>
      <c r="H3" s="76"/>
      <c r="J3" s="3"/>
    </row>
    <row r="4" spans="1:12" ht="24.75" customHeight="1">
      <c r="A4" s="952" t="s">
        <v>293</v>
      </c>
      <c r="B4" s="72">
        <v>2000</v>
      </c>
      <c r="C4" s="72">
        <v>2005</v>
      </c>
      <c r="D4" s="72">
        <v>2010</v>
      </c>
      <c r="E4" s="72">
        <v>2015</v>
      </c>
      <c r="F4" s="509">
        <v>2017</v>
      </c>
      <c r="G4" s="347">
        <v>2018</v>
      </c>
      <c r="H4" s="957" t="s">
        <v>294</v>
      </c>
    </row>
    <row r="5" spans="1:12" ht="28.5" customHeight="1">
      <c r="A5" s="961"/>
      <c r="B5" s="925" t="s">
        <v>933</v>
      </c>
      <c r="C5" s="926"/>
      <c r="D5" s="926"/>
      <c r="E5" s="926"/>
      <c r="F5" s="926"/>
      <c r="G5" s="927"/>
      <c r="H5" s="959"/>
    </row>
    <row r="6" spans="1:12" ht="30.75" customHeight="1">
      <c r="A6" s="960" t="s">
        <v>1189</v>
      </c>
      <c r="B6" s="960"/>
      <c r="C6" s="960"/>
      <c r="D6" s="960"/>
      <c r="E6" s="960"/>
      <c r="F6" s="960"/>
      <c r="G6" s="960"/>
      <c r="H6" s="960"/>
    </row>
    <row r="7" spans="1:12" ht="14.25" customHeight="1">
      <c r="A7" s="135" t="s">
        <v>749</v>
      </c>
      <c r="B7" s="284">
        <v>1341.1348667324316</v>
      </c>
      <c r="C7" s="282">
        <v>1132.3428228223445</v>
      </c>
      <c r="D7" s="282">
        <v>816.67718328110118</v>
      </c>
      <c r="E7" s="281">
        <v>638.85244101140586</v>
      </c>
      <c r="F7" s="282">
        <v>525.53665173564298</v>
      </c>
      <c r="G7" s="282">
        <v>501.93092599481315</v>
      </c>
      <c r="H7" s="88" t="s">
        <v>399</v>
      </c>
    </row>
    <row r="8" spans="1:12" ht="14.25" customHeight="1">
      <c r="A8" s="90" t="s">
        <v>1217</v>
      </c>
      <c r="B8" s="276">
        <v>1007.7165199999999</v>
      </c>
      <c r="C8" s="280">
        <v>857.39859999999999</v>
      </c>
      <c r="D8" s="280">
        <v>519.89792373355897</v>
      </c>
      <c r="E8" s="261">
        <v>391.22567622359202</v>
      </c>
      <c r="F8" s="280">
        <v>269.86821557539616</v>
      </c>
      <c r="G8" s="280">
        <v>252.21163123728599</v>
      </c>
      <c r="H8" s="89" t="s">
        <v>1219</v>
      </c>
    </row>
    <row r="9" spans="1:12" ht="14.25" customHeight="1">
      <c r="A9" s="91" t="s">
        <v>1215</v>
      </c>
      <c r="B9" s="276">
        <v>196.90353410490303</v>
      </c>
      <c r="C9" s="280">
        <v>111.90155813945269</v>
      </c>
      <c r="D9" s="280">
        <v>99.206442863511981</v>
      </c>
      <c r="E9" s="261">
        <v>89.572669827708097</v>
      </c>
      <c r="F9" s="280">
        <v>92.174971709165234</v>
      </c>
      <c r="G9" s="280">
        <v>90.772438759728374</v>
      </c>
      <c r="H9" s="89" t="s">
        <v>1220</v>
      </c>
    </row>
    <row r="10" spans="1:12" ht="14.25" customHeight="1">
      <c r="A10" s="91" t="s">
        <v>1216</v>
      </c>
      <c r="B10" s="276">
        <v>8.5681983550618277</v>
      </c>
      <c r="C10" s="280">
        <v>1.2396440187225839</v>
      </c>
      <c r="D10" s="280">
        <v>0.55534151227778183</v>
      </c>
      <c r="E10" s="261">
        <v>0.54701679798007852</v>
      </c>
      <c r="F10" s="280">
        <v>0.69298649809208523</v>
      </c>
      <c r="G10" s="280">
        <v>0.72900660834368158</v>
      </c>
      <c r="H10" s="89" t="s">
        <v>1216</v>
      </c>
      <c r="L10" s="136"/>
    </row>
    <row r="11" spans="1:12" ht="14.25" customHeight="1">
      <c r="A11" s="91" t="s">
        <v>689</v>
      </c>
      <c r="B11" s="276">
        <v>74.959763731999999</v>
      </c>
      <c r="C11" s="280">
        <v>106.528117964</v>
      </c>
      <c r="D11" s="280">
        <v>136.507926814</v>
      </c>
      <c r="E11" s="261">
        <v>107.71853967999999</v>
      </c>
      <c r="F11" s="280">
        <v>113.46287305840002</v>
      </c>
      <c r="G11" s="280">
        <v>110.65397544341999</v>
      </c>
      <c r="H11" s="89" t="s">
        <v>383</v>
      </c>
      <c r="I11" s="136"/>
      <c r="K11" s="137"/>
    </row>
    <row r="12" spans="1:12" ht="14.25" customHeight="1">
      <c r="A12" s="91" t="s">
        <v>590</v>
      </c>
      <c r="B12" s="276">
        <v>8.2439414791221299</v>
      </c>
      <c r="C12" s="280">
        <v>9.1250490532689206</v>
      </c>
      <c r="D12" s="280">
        <v>9.0954198742890124</v>
      </c>
      <c r="E12" s="261">
        <v>9.5010179268098369</v>
      </c>
      <c r="F12" s="280">
        <v>9.8607099877911093</v>
      </c>
      <c r="G12" s="280">
        <v>9.8311581937161421</v>
      </c>
      <c r="H12" s="89" t="s">
        <v>1221</v>
      </c>
    </row>
    <row r="13" spans="1:12" ht="14.25" customHeight="1">
      <c r="A13" s="90" t="s">
        <v>1218</v>
      </c>
      <c r="B13" s="276">
        <f>B7-SUM(B8:B12)</f>
        <v>44.742909061344562</v>
      </c>
      <c r="C13" s="280">
        <f t="shared" ref="C13:G13" si="0">C7-SUM(C8:C12)</f>
        <v>46.149853646900283</v>
      </c>
      <c r="D13" s="280">
        <f t="shared" si="0"/>
        <v>51.414128483463401</v>
      </c>
      <c r="E13" s="261">
        <f t="shared" si="0"/>
        <v>40.28752055531595</v>
      </c>
      <c r="F13" s="280">
        <f t="shared" si="0"/>
        <v>39.476894906798407</v>
      </c>
      <c r="G13" s="280">
        <f t="shared" si="0"/>
        <v>37.732715752318995</v>
      </c>
      <c r="H13" s="89" t="s">
        <v>1222</v>
      </c>
      <c r="K13" s="8"/>
    </row>
    <row r="14" spans="1:12" ht="33.75" customHeight="1">
      <c r="A14" s="928" t="s">
        <v>1494</v>
      </c>
      <c r="B14" s="928"/>
      <c r="C14" s="928"/>
      <c r="D14" s="928"/>
      <c r="E14" s="928"/>
      <c r="F14" s="928"/>
      <c r="G14" s="928"/>
      <c r="H14" s="928"/>
    </row>
    <row r="15" spans="1:12" ht="14.25" customHeight="1">
      <c r="A15" s="135" t="s">
        <v>749</v>
      </c>
      <c r="B15" s="281">
        <v>857.96428300781326</v>
      </c>
      <c r="C15" s="281">
        <v>867.86851177618666</v>
      </c>
      <c r="D15" s="281">
        <v>881.22552567404944</v>
      </c>
      <c r="E15" s="281">
        <v>723.01486487912143</v>
      </c>
      <c r="F15" s="282">
        <v>779.5342394978469</v>
      </c>
      <c r="G15" s="282">
        <v>761.71181334713197</v>
      </c>
      <c r="H15" s="88" t="s">
        <v>399</v>
      </c>
    </row>
    <row r="16" spans="1:12" ht="14.25" customHeight="1">
      <c r="A16" s="90" t="s">
        <v>1217</v>
      </c>
      <c r="B16" s="276">
        <v>300.56308843600004</v>
      </c>
      <c r="C16" s="280">
        <v>306.40240223899997</v>
      </c>
      <c r="D16" s="280">
        <v>281.7711663742316</v>
      </c>
      <c r="E16" s="261">
        <v>210.27672145099902</v>
      </c>
      <c r="F16" s="280">
        <v>179.44568084252006</v>
      </c>
      <c r="G16" s="280">
        <v>157.63154520704097</v>
      </c>
      <c r="H16" s="89" t="s">
        <v>1219</v>
      </c>
    </row>
    <row r="17" spans="1:11" ht="14.25" customHeight="1">
      <c r="A17" s="91" t="s">
        <v>1215</v>
      </c>
      <c r="B17" s="276">
        <v>85.76612427879931</v>
      </c>
      <c r="C17" s="280">
        <v>63.942152901454961</v>
      </c>
      <c r="D17" s="280">
        <v>53.579515486434111</v>
      </c>
      <c r="E17" s="261">
        <v>47.67568501229092</v>
      </c>
      <c r="F17" s="280">
        <v>51.954577579318453</v>
      </c>
      <c r="G17" s="280">
        <v>52.18452724510373</v>
      </c>
      <c r="H17" s="89" t="s">
        <v>1220</v>
      </c>
    </row>
    <row r="18" spans="1:11" ht="14.25" customHeight="1">
      <c r="A18" s="91" t="s">
        <v>1216</v>
      </c>
      <c r="B18" s="276">
        <v>237.71262591324989</v>
      </c>
      <c r="C18" s="280">
        <v>247.35360521954806</v>
      </c>
      <c r="D18" s="280">
        <v>298.35109688080667</v>
      </c>
      <c r="E18" s="261">
        <v>237.89962323807126</v>
      </c>
      <c r="F18" s="280">
        <v>294.483508417819</v>
      </c>
      <c r="G18" s="280">
        <v>295.32398656810705</v>
      </c>
      <c r="H18" s="89" t="s">
        <v>1216</v>
      </c>
    </row>
    <row r="19" spans="1:11" ht="14.25" customHeight="1">
      <c r="A19" s="91" t="s">
        <v>689</v>
      </c>
      <c r="B19" s="276">
        <v>40.278425758000004</v>
      </c>
      <c r="C19" s="280">
        <v>54.550477323726994</v>
      </c>
      <c r="D19" s="280">
        <v>69.105544272399968</v>
      </c>
      <c r="E19" s="261">
        <v>58.510044990200001</v>
      </c>
      <c r="F19" s="280">
        <v>62.039243672399998</v>
      </c>
      <c r="G19" s="280">
        <v>60.695302953279992</v>
      </c>
      <c r="H19" s="89" t="s">
        <v>383</v>
      </c>
      <c r="I19" s="136"/>
      <c r="K19" s="137"/>
    </row>
    <row r="20" spans="1:11" ht="14.25" customHeight="1">
      <c r="A20" s="91" t="s">
        <v>590</v>
      </c>
      <c r="B20" s="276">
        <v>15.030633797188198</v>
      </c>
      <c r="C20" s="280">
        <v>15.946281704418197</v>
      </c>
      <c r="D20" s="280">
        <v>15.394107136703798</v>
      </c>
      <c r="E20" s="261">
        <v>17.44313148965124</v>
      </c>
      <c r="F20" s="280">
        <v>18.07122965718316</v>
      </c>
      <c r="G20" s="280">
        <v>17.491191570070878</v>
      </c>
      <c r="H20" s="89" t="s">
        <v>1221</v>
      </c>
    </row>
    <row r="21" spans="1:11" ht="14.25" customHeight="1">
      <c r="A21" s="90" t="s">
        <v>1218</v>
      </c>
      <c r="B21" s="276">
        <f>B15-SUM(B16:B20)</f>
        <v>178.61338482457575</v>
      </c>
      <c r="C21" s="280">
        <f t="shared" ref="C21:G21" si="1">C15-SUM(C16:C20)</f>
        <v>179.67359238803851</v>
      </c>
      <c r="D21" s="280">
        <f t="shared" si="1"/>
        <v>163.02409552347331</v>
      </c>
      <c r="E21" s="261">
        <f t="shared" si="1"/>
        <v>151.20965869790905</v>
      </c>
      <c r="F21" s="280">
        <f t="shared" si="1"/>
        <v>173.53999932860631</v>
      </c>
      <c r="G21" s="280">
        <f t="shared" si="1"/>
        <v>178.38525980352927</v>
      </c>
      <c r="H21" s="89" t="s">
        <v>1222</v>
      </c>
      <c r="K21" s="8"/>
    </row>
    <row r="22" spans="1:11" ht="33.75" customHeight="1">
      <c r="A22" s="928" t="s">
        <v>935</v>
      </c>
      <c r="B22" s="928"/>
      <c r="C22" s="928"/>
      <c r="D22" s="928"/>
      <c r="E22" s="928"/>
      <c r="F22" s="928"/>
      <c r="G22" s="928"/>
      <c r="H22" s="928"/>
    </row>
    <row r="23" spans="1:11" ht="14.25" customHeight="1">
      <c r="A23" s="135" t="s">
        <v>749</v>
      </c>
      <c r="B23" s="281">
        <v>401.77030994148981</v>
      </c>
      <c r="C23" s="281">
        <v>431.35602696186538</v>
      </c>
      <c r="D23" s="281">
        <v>428.99011720065403</v>
      </c>
      <c r="E23" s="281">
        <v>363.78412776362433</v>
      </c>
      <c r="F23" s="282">
        <v>377.47397499532286</v>
      </c>
      <c r="G23" s="282">
        <v>377.69806382449224</v>
      </c>
      <c r="H23" s="88" t="s">
        <v>399</v>
      </c>
    </row>
    <row r="24" spans="1:11" ht="14.25" customHeight="1">
      <c r="A24" s="90" t="s">
        <v>1217</v>
      </c>
      <c r="B24" s="276">
        <v>47.759297180911233</v>
      </c>
      <c r="C24" s="280">
        <v>47.138705426950793</v>
      </c>
      <c r="D24" s="280">
        <v>27.883480693960934</v>
      </c>
      <c r="E24" s="261">
        <v>19.944182864867564</v>
      </c>
      <c r="F24" s="280">
        <v>17.124190446034881</v>
      </c>
      <c r="G24" s="280">
        <v>14.681149830402598</v>
      </c>
      <c r="H24" s="89" t="s">
        <v>1219</v>
      </c>
    </row>
    <row r="25" spans="1:11" ht="14.25" customHeight="1">
      <c r="A25" s="91" t="s">
        <v>1215</v>
      </c>
      <c r="B25" s="276">
        <v>37.723416616000002</v>
      </c>
      <c r="C25" s="280">
        <v>26.034035291999999</v>
      </c>
      <c r="D25" s="280">
        <v>23.576044383999996</v>
      </c>
      <c r="E25" s="261">
        <v>25.056548531999997</v>
      </c>
      <c r="F25" s="280">
        <v>27.18499005668</v>
      </c>
      <c r="G25" s="280">
        <v>26.40636106184531</v>
      </c>
      <c r="H25" s="89" t="s">
        <v>1220</v>
      </c>
    </row>
    <row r="26" spans="1:11" ht="14.25" customHeight="1">
      <c r="A26" s="91" t="s">
        <v>1216</v>
      </c>
      <c r="B26" s="276">
        <v>12.807670893657244</v>
      </c>
      <c r="C26" s="280">
        <v>16.0286744043899</v>
      </c>
      <c r="D26" s="280">
        <v>21.204236494654612</v>
      </c>
      <c r="E26" s="261">
        <v>17.659482870022607</v>
      </c>
      <c r="F26" s="280">
        <v>22.802695926250763</v>
      </c>
      <c r="G26" s="280">
        <v>23.298275279148836</v>
      </c>
      <c r="H26" s="89" t="s">
        <v>1216</v>
      </c>
    </row>
    <row r="27" spans="1:11" ht="14.25" customHeight="1">
      <c r="A27" s="91" t="s">
        <v>689</v>
      </c>
      <c r="B27" s="276">
        <v>119.0609906</v>
      </c>
      <c r="C27" s="280">
        <v>152.99904496959999</v>
      </c>
      <c r="D27" s="280">
        <v>161.64510042039996</v>
      </c>
      <c r="E27" s="261">
        <v>117.53698931800002</v>
      </c>
      <c r="F27" s="280">
        <v>122.8195572616</v>
      </c>
      <c r="G27" s="280">
        <v>120.10630486955199</v>
      </c>
      <c r="H27" s="89" t="s">
        <v>383</v>
      </c>
      <c r="I27" s="136"/>
      <c r="K27" s="137"/>
    </row>
    <row r="28" spans="1:11" ht="14.25" customHeight="1">
      <c r="A28" s="91" t="s">
        <v>590</v>
      </c>
      <c r="B28" s="276">
        <v>55.262807730999739</v>
      </c>
      <c r="C28" s="280">
        <v>63.443303905455657</v>
      </c>
      <c r="D28" s="280">
        <v>80.718930714716308</v>
      </c>
      <c r="E28" s="261">
        <v>81.134713349675607</v>
      </c>
      <c r="F28" s="280">
        <v>82.915755083805166</v>
      </c>
      <c r="G28" s="280">
        <v>87.105055355006968</v>
      </c>
      <c r="H28" s="89" t="s">
        <v>1221</v>
      </c>
    </row>
    <row r="29" spans="1:11" ht="14.25" customHeight="1">
      <c r="A29" s="90" t="s">
        <v>1218</v>
      </c>
      <c r="B29" s="276">
        <f>B23-SUM(B24:B28)</f>
        <v>129.15612691992158</v>
      </c>
      <c r="C29" s="280">
        <f t="shared" ref="C29:G29" si="2">C23-SUM(C24:C28)</f>
        <v>125.71226296346902</v>
      </c>
      <c r="D29" s="280">
        <f t="shared" si="2"/>
        <v>113.96232449292222</v>
      </c>
      <c r="E29" s="261">
        <f t="shared" si="2"/>
        <v>102.45221082905852</v>
      </c>
      <c r="F29" s="280">
        <f t="shared" si="2"/>
        <v>104.62678622095206</v>
      </c>
      <c r="G29" s="280">
        <f t="shared" si="2"/>
        <v>106.10091742853655</v>
      </c>
      <c r="H29" s="89" t="s">
        <v>1222</v>
      </c>
      <c r="K29" s="8"/>
    </row>
    <row r="30" spans="1:11" s="8" customFormat="1" ht="73.5" customHeight="1">
      <c r="A30" s="918" t="s">
        <v>1490</v>
      </c>
      <c r="B30" s="918"/>
      <c r="C30" s="918"/>
      <c r="D30" s="918"/>
      <c r="E30" s="918"/>
      <c r="F30" s="918"/>
      <c r="G30" s="918"/>
      <c r="H30" s="918"/>
    </row>
    <row r="31" spans="1:11" s="8" customFormat="1" ht="15" customHeight="1">
      <c r="A31" s="918" t="s">
        <v>748</v>
      </c>
      <c r="B31" s="918"/>
      <c r="C31" s="918"/>
      <c r="D31" s="918"/>
      <c r="E31" s="918"/>
      <c r="F31" s="918"/>
      <c r="G31" s="918"/>
      <c r="H31" s="918"/>
    </row>
    <row r="32" spans="1:11" s="8" customFormat="1" ht="42.75" customHeight="1">
      <c r="A32" s="919" t="s">
        <v>1223</v>
      </c>
      <c r="B32" s="919"/>
      <c r="C32" s="919"/>
      <c r="D32" s="919"/>
      <c r="E32" s="919"/>
      <c r="F32" s="919"/>
      <c r="G32" s="919"/>
      <c r="H32" s="919"/>
    </row>
    <row r="33" spans="1:8" s="8" customFormat="1" ht="15" customHeight="1">
      <c r="A33" s="919" t="s">
        <v>952</v>
      </c>
      <c r="B33" s="919"/>
      <c r="C33" s="919"/>
      <c r="D33" s="919"/>
      <c r="E33" s="919"/>
      <c r="F33" s="919"/>
      <c r="G33" s="919"/>
      <c r="H33" s="919"/>
    </row>
    <row r="34" spans="1:8" s="8" customFormat="1" ht="11.25" customHeight="1">
      <c r="A34" s="811"/>
      <c r="B34" s="811"/>
      <c r="C34" s="811"/>
      <c r="D34" s="811"/>
      <c r="E34" s="811"/>
      <c r="F34" s="811"/>
      <c r="G34" s="811"/>
      <c r="H34" s="811"/>
    </row>
    <row r="37" spans="1:8">
      <c r="B37" s="136"/>
      <c r="C37" s="136"/>
      <c r="D37" s="136"/>
      <c r="E37" s="136"/>
      <c r="F37" s="136"/>
      <c r="G37" s="136"/>
    </row>
  </sheetData>
  <customSheetViews>
    <customSheetView guid="{17A61E15-CB34-4E45-B54C-4890B27A542F}" scale="130" showGridLines="0">
      <selection activeCell="B10" sqref="B10"/>
      <rowBreaks count="1" manualBreakCount="1">
        <brk id="31" max="5" man="1"/>
      </rowBreaks>
      <pageMargins left="0.74803149606299213" right="0.74803149606299213" top="0.74803149606299213" bottom="0.62992125984251968" header="0.51181102362204722" footer="0.51181102362204722"/>
      <pageSetup paperSize="9" orientation="portrait" r:id="rId1"/>
      <headerFooter alignWithMargins="0"/>
    </customSheetView>
  </customSheetViews>
  <mergeCells count="10">
    <mergeCell ref="A31:H31"/>
    <mergeCell ref="A32:H32"/>
    <mergeCell ref="A33:H33"/>
    <mergeCell ref="H4:H5"/>
    <mergeCell ref="A6:H6"/>
    <mergeCell ref="A14:H14"/>
    <mergeCell ref="A22:H22"/>
    <mergeCell ref="A30:H30"/>
    <mergeCell ref="A4:A5"/>
    <mergeCell ref="B5:G5"/>
  </mergeCells>
  <hyperlinks>
    <hyperlink ref="J1" location="'Spis tablic_Contents'!A1" display="&lt; POWRÓT"/>
    <hyperlink ref="J2" location="'Spis tablic_Contents'!A1" display="&lt; BACK"/>
  </hyperlinks>
  <pageMargins left="0.74803149606299213" right="0.74803149606299213" top="0.74803149606299213" bottom="0.62992125984251968" header="0.51181102362204722" footer="0.51181102362204722"/>
  <pageSetup paperSize="9" scale="81" orientation="landscape" r:id="rId2"/>
  <headerFooter alignWithMargins="0"/>
  <rowBreaks count="1" manualBreakCount="1">
    <brk id="27"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7"/>
  <sheetViews>
    <sheetView showGridLines="0" zoomScale="96" zoomScaleNormal="96" zoomScaleSheetLayoutView="80" workbookViewId="0">
      <pane ySplit="5" topLeftCell="A75" activePane="bottomLeft" state="frozen"/>
      <selection activeCell="H35" sqref="H35"/>
      <selection pane="bottomLeft"/>
    </sheetView>
  </sheetViews>
  <sheetFormatPr defaultColWidth="9.109375" defaultRowHeight="11.4"/>
  <cols>
    <col min="1" max="1" width="49.44140625" style="35" customWidth="1"/>
    <col min="2" max="7" width="13.109375" style="35" customWidth="1"/>
    <col min="8" max="16384" width="9.109375" style="35"/>
  </cols>
  <sheetData>
    <row r="1" spans="1:10" ht="14.25" customHeight="1">
      <c r="A1" s="238" t="s">
        <v>1535</v>
      </c>
      <c r="B1" s="119"/>
      <c r="C1" s="119"/>
      <c r="D1" s="119"/>
      <c r="E1" s="119"/>
      <c r="F1" s="119"/>
      <c r="G1" s="119"/>
      <c r="I1" s="2" t="s">
        <v>503</v>
      </c>
      <c r="J1" s="1"/>
    </row>
    <row r="2" spans="1:10" ht="14.25" customHeight="1">
      <c r="A2" s="141" t="s">
        <v>1255</v>
      </c>
      <c r="B2" s="6"/>
      <c r="C2" s="6"/>
      <c r="D2" s="6"/>
      <c r="E2" s="142"/>
      <c r="F2" s="142"/>
      <c r="G2" s="142"/>
      <c r="I2" s="87" t="s">
        <v>504</v>
      </c>
      <c r="J2" s="1"/>
    </row>
    <row r="3" spans="1:10" ht="6" customHeight="1">
      <c r="A3" s="143"/>
      <c r="B3" s="144"/>
      <c r="C3" s="144"/>
      <c r="D3" s="144"/>
      <c r="E3" s="144"/>
      <c r="F3" s="144"/>
      <c r="G3" s="144"/>
    </row>
    <row r="4" spans="1:10" ht="94.5" customHeight="1">
      <c r="A4" s="952" t="s">
        <v>936</v>
      </c>
      <c r="B4" s="70" t="s">
        <v>937</v>
      </c>
      <c r="C4" s="69" t="s">
        <v>938</v>
      </c>
      <c r="D4" s="69" t="s">
        <v>939</v>
      </c>
      <c r="E4" s="69" t="s">
        <v>940</v>
      </c>
      <c r="F4" s="69" t="s">
        <v>941</v>
      </c>
      <c r="G4" s="810" t="s">
        <v>1495</v>
      </c>
    </row>
    <row r="5" spans="1:10" ht="26.25" customHeight="1">
      <c r="A5" s="954"/>
      <c r="B5" s="925" t="s">
        <v>942</v>
      </c>
      <c r="C5" s="926"/>
      <c r="D5" s="926"/>
      <c r="E5" s="926"/>
      <c r="F5" s="926"/>
      <c r="G5" s="926"/>
    </row>
    <row r="6" spans="1:10" s="146" customFormat="1" ht="17.25" customHeight="1">
      <c r="A6" s="145" t="s">
        <v>1496</v>
      </c>
      <c r="B6" s="566">
        <f t="shared" ref="B6:G6" si="0">B9+B19+B21+B33+B41+B43+B55+B65</f>
        <v>501.93092599481315</v>
      </c>
      <c r="C6" s="566">
        <f t="shared" si="0"/>
        <v>761.71181334713208</v>
      </c>
      <c r="D6" s="566">
        <f t="shared" si="0"/>
        <v>2339.0744886038465</v>
      </c>
      <c r="E6" s="566">
        <f t="shared" si="0"/>
        <v>732.68581027307755</v>
      </c>
      <c r="F6" s="566">
        <f t="shared" si="0"/>
        <v>316.92794616232476</v>
      </c>
      <c r="G6" s="567">
        <f t="shared" si="0"/>
        <v>377.69806382449224</v>
      </c>
    </row>
    <row r="7" spans="1:10" ht="17.25" customHeight="1">
      <c r="A7" s="159" t="s">
        <v>1497</v>
      </c>
      <c r="B7" s="564"/>
      <c r="C7" s="564"/>
      <c r="D7" s="564"/>
      <c r="E7" s="564"/>
      <c r="F7" s="564"/>
      <c r="G7" s="565"/>
    </row>
    <row r="8" spans="1:10" ht="14.25" customHeight="1">
      <c r="A8" s="147" t="s">
        <v>570</v>
      </c>
      <c r="B8" s="564"/>
      <c r="C8" s="564"/>
      <c r="D8" s="564"/>
      <c r="E8" s="564"/>
      <c r="F8" s="564"/>
      <c r="G8" s="565"/>
    </row>
    <row r="9" spans="1:10" s="146" customFormat="1" ht="14.25" customHeight="1">
      <c r="A9" s="148" t="s">
        <v>571</v>
      </c>
      <c r="B9" s="149">
        <f t="shared" ref="B9:G9" si="1">B12+B14+B17</f>
        <v>252.21163123728599</v>
      </c>
      <c r="C9" s="149">
        <f t="shared" si="1"/>
        <v>157.63154520704097</v>
      </c>
      <c r="D9" s="149">
        <f t="shared" si="1"/>
        <v>55.427969662331797</v>
      </c>
      <c r="E9" s="149">
        <f t="shared" si="1"/>
        <v>2.7487926406655223</v>
      </c>
      <c r="F9" s="149">
        <f t="shared" si="1"/>
        <v>0</v>
      </c>
      <c r="G9" s="152">
        <f t="shared" si="1"/>
        <v>14.681149830402598</v>
      </c>
      <c r="I9" s="35"/>
      <c r="J9" s="35"/>
    </row>
    <row r="10" spans="1:10" s="150" customFormat="1" ht="14.25" customHeight="1">
      <c r="A10" s="160" t="s">
        <v>70</v>
      </c>
      <c r="B10" s="568"/>
      <c r="C10" s="568"/>
      <c r="D10" s="568"/>
      <c r="E10" s="568"/>
      <c r="F10" s="568"/>
      <c r="G10" s="569"/>
    </row>
    <row r="11" spans="1:10" s="150" customFormat="1" ht="14.25" customHeight="1">
      <c r="A11" s="161" t="s">
        <v>71</v>
      </c>
      <c r="B11" s="568"/>
      <c r="C11" s="568"/>
      <c r="D11" s="568"/>
      <c r="E11" s="568"/>
      <c r="F11" s="568"/>
      <c r="G11" s="569"/>
    </row>
    <row r="12" spans="1:10" ht="14.25" customHeight="1">
      <c r="A12" s="151" t="s">
        <v>1224</v>
      </c>
      <c r="B12" s="564">
        <v>239.46756441983797</v>
      </c>
      <c r="C12" s="564">
        <v>153.76346448015306</v>
      </c>
      <c r="D12" s="564">
        <v>54.223741579175872</v>
      </c>
      <c r="E12" s="564">
        <v>2.4210103861302446</v>
      </c>
      <c r="F12" s="570">
        <v>0</v>
      </c>
      <c r="G12" s="565">
        <v>13.652910547130839</v>
      </c>
    </row>
    <row r="13" spans="1:10" ht="14.25" customHeight="1">
      <c r="A13" s="161" t="s">
        <v>1225</v>
      </c>
      <c r="B13" s="564"/>
      <c r="C13" s="564"/>
      <c r="D13" s="564"/>
      <c r="E13" s="564"/>
      <c r="F13" s="564"/>
      <c r="G13" s="565"/>
    </row>
    <row r="14" spans="1:10" ht="14.25" customHeight="1">
      <c r="A14" s="151" t="s">
        <v>380</v>
      </c>
      <c r="B14" s="564">
        <v>12.299184307447989</v>
      </c>
      <c r="C14" s="564">
        <v>3.2544082351227011</v>
      </c>
      <c r="D14" s="564">
        <v>0.14042069249479122</v>
      </c>
      <c r="E14" s="564">
        <v>0.17699339609053133</v>
      </c>
      <c r="F14" s="570">
        <v>0</v>
      </c>
      <c r="G14" s="565">
        <v>0.64592465916725028</v>
      </c>
    </row>
    <row r="15" spans="1:10" ht="14.25" customHeight="1">
      <c r="A15" s="161" t="s">
        <v>381</v>
      </c>
      <c r="B15" s="564"/>
      <c r="C15" s="564"/>
      <c r="D15" s="564"/>
      <c r="E15" s="564"/>
      <c r="F15" s="564"/>
      <c r="G15" s="565"/>
    </row>
    <row r="16" spans="1:10" ht="14.25" customHeight="1">
      <c r="A16" s="163" t="s">
        <v>1257</v>
      </c>
      <c r="B16" s="436"/>
      <c r="C16" s="436"/>
      <c r="D16" s="436"/>
      <c r="E16" s="436"/>
      <c r="F16" s="436"/>
      <c r="G16" s="435"/>
    </row>
    <row r="17" spans="1:10" ht="14.25" customHeight="1">
      <c r="A17" s="151" t="s">
        <v>1256</v>
      </c>
      <c r="B17" s="564">
        <v>0.44488251000000001</v>
      </c>
      <c r="C17" s="564">
        <v>0.61367249176521377</v>
      </c>
      <c r="D17" s="564">
        <v>1.0638073906611352</v>
      </c>
      <c r="E17" s="564">
        <v>0.15078885844474635</v>
      </c>
      <c r="F17" s="570">
        <v>0</v>
      </c>
      <c r="G17" s="565">
        <v>0.38231462410450923</v>
      </c>
    </row>
    <row r="18" spans="1:10" ht="14.25" customHeight="1">
      <c r="A18" s="161" t="s">
        <v>1226</v>
      </c>
      <c r="B18" s="436"/>
      <c r="C18" s="436"/>
      <c r="D18" s="436"/>
      <c r="E18" s="436"/>
      <c r="F18" s="436"/>
      <c r="G18" s="435"/>
    </row>
    <row r="19" spans="1:10" s="146" customFormat="1" ht="13.5" customHeight="1">
      <c r="A19" s="135" t="s">
        <v>385</v>
      </c>
      <c r="B19" s="149">
        <v>90.772438759728374</v>
      </c>
      <c r="C19" s="149">
        <v>52.18452724510373</v>
      </c>
      <c r="D19" s="149">
        <v>165.66385259520411</v>
      </c>
      <c r="E19" s="149">
        <v>46.871043112537485</v>
      </c>
      <c r="F19" s="571">
        <v>7.7144115599999979E-2</v>
      </c>
      <c r="G19" s="152">
        <v>26.40636106184531</v>
      </c>
      <c r="I19" s="35"/>
      <c r="J19" s="35"/>
    </row>
    <row r="20" spans="1:10" s="150" customFormat="1" ht="13.5" customHeight="1">
      <c r="A20" s="162" t="s">
        <v>386</v>
      </c>
      <c r="B20" s="572"/>
      <c r="C20" s="572"/>
      <c r="D20" s="572"/>
      <c r="E20" s="572"/>
      <c r="F20" s="572"/>
      <c r="G20" s="573"/>
    </row>
    <row r="21" spans="1:10" s="561" customFormat="1" ht="13.5" customHeight="1">
      <c r="A21" s="135" t="s">
        <v>1216</v>
      </c>
      <c r="B21" s="574">
        <f t="shared" ref="B21:G21" si="2">B23+B25+B27+B29+B31</f>
        <v>0.72900660834368158</v>
      </c>
      <c r="C21" s="574">
        <f t="shared" si="2"/>
        <v>295.32398656810705</v>
      </c>
      <c r="D21" s="574">
        <f t="shared" si="2"/>
        <v>528.30125648105331</v>
      </c>
      <c r="E21" s="574">
        <f t="shared" si="2"/>
        <v>74.904913411011592</v>
      </c>
      <c r="F21" s="574">
        <f t="shared" si="2"/>
        <v>4.3841335754745385</v>
      </c>
      <c r="G21" s="575">
        <f t="shared" si="2"/>
        <v>23.298275279148839</v>
      </c>
    </row>
    <row r="22" spans="1:10" s="150" customFormat="1" ht="13.5" customHeight="1">
      <c r="A22" s="162" t="s">
        <v>1216</v>
      </c>
      <c r="B22" s="572"/>
      <c r="C22" s="572"/>
      <c r="D22" s="572"/>
      <c r="E22" s="572"/>
      <c r="F22" s="572"/>
      <c r="G22" s="573"/>
    </row>
    <row r="23" spans="1:10" s="561" customFormat="1" ht="14.25" customHeight="1">
      <c r="A23" s="560" t="s">
        <v>1259</v>
      </c>
      <c r="B23" s="11">
        <v>0.13813321933803996</v>
      </c>
      <c r="C23" s="11">
        <v>1.7349046175061471</v>
      </c>
      <c r="D23" s="11">
        <v>0.64195240727931924</v>
      </c>
      <c r="E23" s="11">
        <v>7.1713733665697665E-2</v>
      </c>
      <c r="F23" s="11">
        <v>0</v>
      </c>
      <c r="G23" s="234">
        <v>1.1240539353662798E-2</v>
      </c>
    </row>
    <row r="24" spans="1:10" s="150" customFormat="1" ht="14.25" customHeight="1">
      <c r="A24" s="161" t="s">
        <v>1258</v>
      </c>
      <c r="B24" s="572"/>
      <c r="C24" s="572"/>
      <c r="D24" s="572"/>
      <c r="E24" s="572"/>
      <c r="F24" s="572"/>
      <c r="G24" s="573"/>
    </row>
    <row r="25" spans="1:10" s="561" customFormat="1" ht="14.25" customHeight="1">
      <c r="A25" s="562" t="s">
        <v>387</v>
      </c>
      <c r="B25" s="11">
        <v>0.57019192465510171</v>
      </c>
      <c r="C25" s="11">
        <v>286.73854109565372</v>
      </c>
      <c r="D25" s="11">
        <v>526.0534953637632</v>
      </c>
      <c r="E25" s="11">
        <v>73.958749825282368</v>
      </c>
      <c r="F25" s="11">
        <v>4.3762438981005989</v>
      </c>
      <c r="G25" s="234">
        <v>23.114513142963446</v>
      </c>
    </row>
    <row r="26" spans="1:10" s="150" customFormat="1" ht="14.25" customHeight="1">
      <c r="A26" s="161" t="s">
        <v>388</v>
      </c>
      <c r="B26" s="572"/>
      <c r="C26" s="572"/>
      <c r="D26" s="572"/>
      <c r="E26" s="572"/>
      <c r="F26" s="572"/>
      <c r="G26" s="573"/>
    </row>
    <row r="27" spans="1:10" s="561" customFormat="1" ht="14.25" customHeight="1">
      <c r="A27" s="562" t="s">
        <v>1227</v>
      </c>
      <c r="B27" s="11">
        <v>2.0233199999999999E-3</v>
      </c>
      <c r="C27" s="11">
        <v>5.3010983999999999</v>
      </c>
      <c r="D27" s="11">
        <v>1.0824761999999999</v>
      </c>
      <c r="E27" s="11">
        <v>0.4704219</v>
      </c>
      <c r="F27" s="11">
        <v>7.0816199999999992E-4</v>
      </c>
      <c r="G27" s="234">
        <v>0.15377232000000002</v>
      </c>
    </row>
    <row r="28" spans="1:10" s="150" customFormat="1" ht="14.25" customHeight="1">
      <c r="A28" s="161" t="s">
        <v>1228</v>
      </c>
      <c r="B28" s="572"/>
      <c r="C28" s="572"/>
      <c r="D28" s="572"/>
      <c r="E28" s="572"/>
      <c r="F28" s="572"/>
      <c r="G28" s="573"/>
    </row>
    <row r="29" spans="1:10" s="561" customFormat="1" ht="14.25" customHeight="1">
      <c r="A29" s="562" t="s">
        <v>1229</v>
      </c>
      <c r="B29" s="11">
        <v>7.1815153739398004E-3</v>
      </c>
      <c r="C29" s="11">
        <v>0.28187447842713714</v>
      </c>
      <c r="D29" s="11">
        <v>2.6582897590833567E-2</v>
      </c>
      <c r="E29" s="11">
        <v>1.005412152351572E-2</v>
      </c>
      <c r="F29" s="11">
        <v>7.1815153739398004E-3</v>
      </c>
      <c r="G29" s="234">
        <v>5.3884251873311285E-3</v>
      </c>
    </row>
    <row r="30" spans="1:10" s="150" customFormat="1" ht="14.25" customHeight="1">
      <c r="A30" s="161" t="s">
        <v>1230</v>
      </c>
      <c r="B30" s="572"/>
      <c r="C30" s="572"/>
      <c r="D30" s="572"/>
      <c r="E30" s="572"/>
      <c r="F30" s="572"/>
      <c r="G30" s="573"/>
    </row>
    <row r="31" spans="1:10" s="150" customFormat="1" ht="14.25" customHeight="1">
      <c r="A31" s="562" t="s">
        <v>1231</v>
      </c>
      <c r="B31" s="11">
        <v>1.1476628976600001E-2</v>
      </c>
      <c r="C31" s="11">
        <v>1.2675679765200001</v>
      </c>
      <c r="D31" s="11">
        <v>0.49674961241999999</v>
      </c>
      <c r="E31" s="11">
        <v>0.39397383054000001</v>
      </c>
      <c r="F31" s="11">
        <v>0</v>
      </c>
      <c r="G31" s="234">
        <v>1.33608516444E-2</v>
      </c>
    </row>
    <row r="32" spans="1:10" s="150" customFormat="1" ht="14.25" customHeight="1">
      <c r="A32" s="161" t="s">
        <v>1232</v>
      </c>
      <c r="B32" s="572"/>
      <c r="C32" s="572"/>
      <c r="D32" s="572"/>
      <c r="E32" s="572"/>
      <c r="F32" s="572"/>
      <c r="G32" s="573"/>
    </row>
    <row r="33" spans="1:7" s="150" customFormat="1" ht="14.25" customHeight="1">
      <c r="A33" s="349" t="s">
        <v>1233</v>
      </c>
      <c r="B33" s="149">
        <f t="shared" ref="B33:G33" si="3">B35+B37+B39</f>
        <v>142.48518425320594</v>
      </c>
      <c r="C33" s="149">
        <f t="shared" si="3"/>
        <v>167.03522005569266</v>
      </c>
      <c r="D33" s="149">
        <f t="shared" si="3"/>
        <v>1511.267650434276</v>
      </c>
      <c r="E33" s="149">
        <f t="shared" si="3"/>
        <v>122.52446936233083</v>
      </c>
      <c r="F33" s="149">
        <f t="shared" si="3"/>
        <v>8.9350175367298164</v>
      </c>
      <c r="G33" s="152">
        <f t="shared" si="3"/>
        <v>142.3619181569895</v>
      </c>
    </row>
    <row r="34" spans="1:7" s="150" customFormat="1" ht="14.25" customHeight="1">
      <c r="A34" s="352" t="s">
        <v>1234</v>
      </c>
      <c r="B34" s="572"/>
      <c r="C34" s="572"/>
      <c r="D34" s="572"/>
      <c r="E34" s="572"/>
      <c r="F34" s="572"/>
      <c r="G34" s="573"/>
    </row>
    <row r="35" spans="1:7" ht="14.25" customHeight="1">
      <c r="A35" s="151" t="s">
        <v>129</v>
      </c>
      <c r="B35" s="564">
        <v>13.48906836668856</v>
      </c>
      <c r="C35" s="564">
        <v>14.728543911959573</v>
      </c>
      <c r="D35" s="564">
        <v>55.029780802122289</v>
      </c>
      <c r="E35" s="564">
        <v>6.2372244035906004</v>
      </c>
      <c r="F35" s="570">
        <v>0.35724711009999999</v>
      </c>
      <c r="G35" s="565">
        <v>7.1311702024473043</v>
      </c>
    </row>
    <row r="36" spans="1:7" s="150" customFormat="1" ht="14.25" customHeight="1">
      <c r="A36" s="161" t="s">
        <v>382</v>
      </c>
      <c r="B36" s="572"/>
      <c r="C36" s="572"/>
      <c r="D36" s="572"/>
      <c r="E36" s="572"/>
      <c r="F36" s="572"/>
      <c r="G36" s="573"/>
    </row>
    <row r="37" spans="1:7" ht="14.25" customHeight="1">
      <c r="A37" s="151" t="s">
        <v>130</v>
      </c>
      <c r="B37" s="564">
        <v>110.65397544341999</v>
      </c>
      <c r="C37" s="564">
        <v>60.695302953279992</v>
      </c>
      <c r="D37" s="564">
        <v>1344.06007329256</v>
      </c>
      <c r="E37" s="564">
        <v>100.5313672585272</v>
      </c>
      <c r="F37" s="564">
        <v>7.6412820000000004</v>
      </c>
      <c r="G37" s="565">
        <v>120.10630486955199</v>
      </c>
    </row>
    <row r="38" spans="1:7" s="150" customFormat="1" ht="14.25" customHeight="1">
      <c r="A38" s="161" t="s">
        <v>383</v>
      </c>
      <c r="B38" s="572"/>
      <c r="C38" s="572"/>
      <c r="D38" s="572"/>
      <c r="E38" s="572"/>
      <c r="F38" s="572"/>
      <c r="G38" s="573"/>
    </row>
    <row r="39" spans="1:7" ht="14.25" customHeight="1">
      <c r="A39" s="151" t="s">
        <v>131</v>
      </c>
      <c r="B39" s="564">
        <v>18.342140443097382</v>
      </c>
      <c r="C39" s="564">
        <v>91.611373190453094</v>
      </c>
      <c r="D39" s="564">
        <v>112.1777963395936</v>
      </c>
      <c r="E39" s="564">
        <v>15.755877700213029</v>
      </c>
      <c r="F39" s="570">
        <v>0.93648842662981591</v>
      </c>
      <c r="G39" s="565">
        <v>15.124443084990197</v>
      </c>
    </row>
    <row r="40" spans="1:7" s="150" customFormat="1" ht="14.25" customHeight="1">
      <c r="A40" s="161" t="s">
        <v>384</v>
      </c>
      <c r="B40" s="572"/>
      <c r="C40" s="572"/>
      <c r="D40" s="572"/>
      <c r="E40" s="572"/>
      <c r="F40" s="572"/>
      <c r="G40" s="573"/>
    </row>
    <row r="41" spans="1:7" s="150" customFormat="1" ht="14.25" customHeight="1">
      <c r="A41" s="349" t="s">
        <v>1235</v>
      </c>
      <c r="B41" s="149">
        <v>5.7150012397593493</v>
      </c>
      <c r="C41" s="571">
        <v>3.7914435595104532</v>
      </c>
      <c r="D41" s="571">
        <v>7.15329932466899</v>
      </c>
      <c r="E41" s="149">
        <v>93.104108964144075</v>
      </c>
      <c r="F41" s="576">
        <v>6.463832130000001E-2</v>
      </c>
      <c r="G41" s="152">
        <v>24.711038933000001</v>
      </c>
    </row>
    <row r="42" spans="1:7" s="150" customFormat="1" ht="14.25" customHeight="1">
      <c r="A42" s="352" t="s">
        <v>1236</v>
      </c>
      <c r="B42" s="572"/>
      <c r="C42" s="572"/>
      <c r="D42" s="572"/>
      <c r="E42" s="572"/>
      <c r="F42" s="572"/>
      <c r="G42" s="573"/>
    </row>
    <row r="43" spans="1:7" s="150" customFormat="1" ht="14.25" customHeight="1">
      <c r="A43" s="349" t="s">
        <v>590</v>
      </c>
      <c r="B43" s="149">
        <f t="shared" ref="B43:G43" si="4">B45+B47+B49+B51+B53</f>
        <v>9.8311581937161439</v>
      </c>
      <c r="C43" s="149">
        <f t="shared" si="4"/>
        <v>17.491191570070878</v>
      </c>
      <c r="D43" s="149">
        <f t="shared" si="4"/>
        <v>50.081438392334157</v>
      </c>
      <c r="E43" s="149">
        <f t="shared" si="4"/>
        <v>281.57473847947631</v>
      </c>
      <c r="F43" s="149">
        <f t="shared" si="4"/>
        <v>4.60183086899064</v>
      </c>
      <c r="G43" s="152">
        <f t="shared" si="4"/>
        <v>87.105055355006982</v>
      </c>
    </row>
    <row r="44" spans="1:7" s="150" customFormat="1" ht="14.25" customHeight="1">
      <c r="A44" s="352" t="s">
        <v>578</v>
      </c>
      <c r="B44" s="572"/>
      <c r="C44" s="572"/>
      <c r="D44" s="572"/>
      <c r="E44" s="572"/>
      <c r="F44" s="572"/>
      <c r="G44" s="573"/>
    </row>
    <row r="45" spans="1:7" s="150" customFormat="1" ht="14.25" customHeight="1">
      <c r="A45" s="151" t="s">
        <v>1237</v>
      </c>
      <c r="B45" s="564">
        <v>0</v>
      </c>
      <c r="C45" s="564">
        <v>0</v>
      </c>
      <c r="D45" s="564">
        <v>0</v>
      </c>
      <c r="E45" s="564">
        <v>0</v>
      </c>
      <c r="F45" s="564">
        <v>0</v>
      </c>
      <c r="G45" s="234">
        <v>46.952574549039994</v>
      </c>
    </row>
    <row r="46" spans="1:7" s="150" customFormat="1" ht="14.25" customHeight="1">
      <c r="A46" s="161" t="s">
        <v>1238</v>
      </c>
      <c r="B46" s="572"/>
      <c r="C46" s="572"/>
      <c r="D46" s="572"/>
      <c r="E46" s="572"/>
      <c r="F46" s="572"/>
      <c r="G46" s="573"/>
    </row>
    <row r="47" spans="1:7" s="150" customFormat="1" ht="14.25" customHeight="1">
      <c r="A47" s="151" t="s">
        <v>1239</v>
      </c>
      <c r="B47" s="564">
        <v>4.6291725699999997</v>
      </c>
      <c r="C47" s="564">
        <v>14.573230947999999</v>
      </c>
      <c r="D47" s="564">
        <v>15.667409299999997</v>
      </c>
      <c r="E47" s="564">
        <v>4.0125912275821625</v>
      </c>
      <c r="F47" s="564">
        <v>4.4590285200000004</v>
      </c>
      <c r="G47" s="234">
        <v>7.7864209019729733</v>
      </c>
    </row>
    <row r="48" spans="1:7" s="150" customFormat="1" ht="14.25" customHeight="1">
      <c r="A48" s="161" t="s">
        <v>47</v>
      </c>
      <c r="B48" s="572"/>
      <c r="C48" s="572"/>
      <c r="D48" s="572"/>
      <c r="E48" s="572"/>
      <c r="F48" s="572"/>
      <c r="G48" s="573"/>
    </row>
    <row r="49" spans="1:11" s="150" customFormat="1" ht="14.25" customHeight="1">
      <c r="A49" s="151" t="s">
        <v>1240</v>
      </c>
      <c r="B49" s="564">
        <v>2.6005715113333334</v>
      </c>
      <c r="C49" s="564">
        <v>1.8969111199999997</v>
      </c>
      <c r="D49" s="564">
        <v>27.325106900000002</v>
      </c>
      <c r="E49" s="564">
        <v>1.2300426781399998</v>
      </c>
      <c r="F49" s="564">
        <v>0</v>
      </c>
      <c r="G49" s="234">
        <v>3.634725339853333</v>
      </c>
    </row>
    <row r="50" spans="1:11" s="150" customFormat="1" ht="14.25" customHeight="1">
      <c r="A50" s="161" t="s">
        <v>1241</v>
      </c>
      <c r="B50" s="572"/>
      <c r="C50" s="572"/>
      <c r="D50" s="572"/>
      <c r="E50" s="572"/>
      <c r="F50" s="572"/>
      <c r="G50" s="573"/>
    </row>
    <row r="51" spans="1:11" s="150" customFormat="1" ht="14.25" customHeight="1">
      <c r="A51" s="151" t="s">
        <v>1242</v>
      </c>
      <c r="B51" s="564">
        <v>0.64139061920281071</v>
      </c>
      <c r="C51" s="564">
        <v>0</v>
      </c>
      <c r="D51" s="564">
        <v>0</v>
      </c>
      <c r="E51" s="564">
        <v>225.6610106171</v>
      </c>
      <c r="F51" s="564">
        <v>1.38108E-2</v>
      </c>
      <c r="G51" s="565">
        <v>23.952802351999999</v>
      </c>
    </row>
    <row r="52" spans="1:11" s="150" customFormat="1" ht="14.25" customHeight="1">
      <c r="A52" s="161" t="s">
        <v>315</v>
      </c>
      <c r="B52" s="572"/>
      <c r="C52" s="572"/>
      <c r="D52" s="572"/>
      <c r="E52" s="572"/>
      <c r="F52" s="572"/>
      <c r="G52" s="573"/>
    </row>
    <row r="53" spans="1:11" s="150" customFormat="1" ht="14.25" customHeight="1">
      <c r="A53" s="560" t="s">
        <v>1261</v>
      </c>
      <c r="B53" s="564">
        <v>1.96002349318</v>
      </c>
      <c r="C53" s="564">
        <v>1.0210495020708801</v>
      </c>
      <c r="D53" s="564">
        <v>7.0889221923341603</v>
      </c>
      <c r="E53" s="564">
        <v>50.671093956654147</v>
      </c>
      <c r="F53" s="564">
        <v>0.12899154899064</v>
      </c>
      <c r="G53" s="236">
        <v>4.7785322121406697</v>
      </c>
    </row>
    <row r="54" spans="1:11" s="150" customFormat="1" ht="14.25" customHeight="1">
      <c r="A54" s="161" t="s">
        <v>1260</v>
      </c>
      <c r="B54" s="572"/>
      <c r="C54" s="572"/>
      <c r="D54" s="572"/>
      <c r="E54" s="572"/>
      <c r="F54" s="572"/>
      <c r="G54" s="573"/>
    </row>
    <row r="55" spans="1:11" s="155" customFormat="1" ht="14.25" customHeight="1">
      <c r="A55" s="135" t="s">
        <v>393</v>
      </c>
      <c r="B55" s="149">
        <f t="shared" ref="B55:G55" si="5">B59+B61+B63</f>
        <v>5.1735160818245718E-3</v>
      </c>
      <c r="C55" s="149">
        <f t="shared" si="5"/>
        <v>66.009407069100561</v>
      </c>
      <c r="D55" s="149">
        <f t="shared" si="5"/>
        <v>0.69014704531539794</v>
      </c>
      <c r="E55" s="149">
        <f t="shared" si="5"/>
        <v>103.78854434010323</v>
      </c>
      <c r="F55" s="149">
        <f t="shared" si="5"/>
        <v>297.74248514076533</v>
      </c>
      <c r="G55" s="152">
        <f t="shared" si="5"/>
        <v>53.360293866054008</v>
      </c>
      <c r="H55" s="35"/>
      <c r="I55" s="35"/>
      <c r="J55" s="35"/>
      <c r="K55" s="35"/>
    </row>
    <row r="56" spans="1:11" ht="14.25" customHeight="1">
      <c r="A56" s="164" t="s">
        <v>50</v>
      </c>
      <c r="B56" s="577"/>
      <c r="C56" s="564"/>
      <c r="D56" s="564"/>
      <c r="E56" s="564"/>
      <c r="F56" s="564"/>
      <c r="G56" s="578"/>
    </row>
    <row r="57" spans="1:11" s="150" customFormat="1" ht="14.25" customHeight="1">
      <c r="A57" s="153" t="s">
        <v>883</v>
      </c>
      <c r="B57" s="564"/>
      <c r="C57" s="564"/>
      <c r="D57" s="564"/>
      <c r="E57" s="564"/>
      <c r="F57" s="564"/>
      <c r="G57" s="565"/>
      <c r="H57" s="35"/>
      <c r="I57" s="35"/>
      <c r="J57" s="35"/>
      <c r="K57" s="35"/>
    </row>
    <row r="58" spans="1:11" ht="14.25" customHeight="1">
      <c r="A58" s="165" t="s">
        <v>882</v>
      </c>
      <c r="B58" s="436"/>
      <c r="C58" s="436"/>
      <c r="D58" s="436"/>
      <c r="E58" s="436"/>
      <c r="F58" s="436"/>
      <c r="G58" s="435"/>
    </row>
    <row r="59" spans="1:11" s="150" customFormat="1" ht="14.25" customHeight="1">
      <c r="A59" s="154" t="s">
        <v>394</v>
      </c>
      <c r="B59" s="570">
        <v>0</v>
      </c>
      <c r="C59" s="564">
        <v>2.2578939358943138</v>
      </c>
      <c r="D59" s="564">
        <v>0</v>
      </c>
      <c r="E59" s="564">
        <v>97.947749299040012</v>
      </c>
      <c r="F59" s="564">
        <v>112.16372502456623</v>
      </c>
      <c r="G59" s="578">
        <v>36.125911919504844</v>
      </c>
      <c r="H59" s="35"/>
      <c r="I59" s="35"/>
      <c r="J59" s="35"/>
      <c r="K59" s="35"/>
    </row>
    <row r="60" spans="1:11" ht="14.25" customHeight="1">
      <c r="A60" s="166" t="s">
        <v>395</v>
      </c>
      <c r="B60" s="436"/>
      <c r="C60" s="436"/>
      <c r="D60" s="436"/>
      <c r="E60" s="436"/>
      <c r="F60" s="436"/>
      <c r="G60" s="435"/>
    </row>
    <row r="61" spans="1:11" s="150" customFormat="1" ht="14.25" customHeight="1">
      <c r="A61" s="154" t="s">
        <v>1243</v>
      </c>
      <c r="B61" s="570">
        <v>0</v>
      </c>
      <c r="C61" s="570">
        <v>63.727714959229864</v>
      </c>
      <c r="D61" s="570">
        <v>0</v>
      </c>
      <c r="E61" s="570">
        <v>5.835621524981395</v>
      </c>
      <c r="F61" s="570">
        <v>185.55392723900633</v>
      </c>
      <c r="G61" s="565">
        <v>17.174369160000001</v>
      </c>
      <c r="H61" s="35"/>
      <c r="I61" s="35"/>
      <c r="J61" s="35"/>
      <c r="K61" s="35"/>
    </row>
    <row r="62" spans="1:11" ht="14.25" customHeight="1">
      <c r="A62" s="166" t="s">
        <v>1244</v>
      </c>
      <c r="B62" s="436"/>
      <c r="C62" s="436"/>
      <c r="D62" s="436"/>
      <c r="E62" s="436"/>
      <c r="F62" s="436"/>
      <c r="G62" s="435"/>
    </row>
    <row r="63" spans="1:11" s="150" customFormat="1" ht="14.25" customHeight="1">
      <c r="A63" s="154" t="s">
        <v>1245</v>
      </c>
      <c r="B63" s="570">
        <v>5.1735160818245718E-3</v>
      </c>
      <c r="C63" s="570">
        <v>2.3798173976393031E-2</v>
      </c>
      <c r="D63" s="570">
        <v>0.69014704531539794</v>
      </c>
      <c r="E63" s="564">
        <v>5.1735160818245718E-3</v>
      </c>
      <c r="F63" s="564">
        <v>2.4832877192757945E-2</v>
      </c>
      <c r="G63" s="565">
        <v>6.0012786549165038E-2</v>
      </c>
    </row>
    <row r="64" spans="1:11" s="150" customFormat="1" ht="14.25" customHeight="1">
      <c r="A64" s="166" t="s">
        <v>1246</v>
      </c>
      <c r="B64" s="572"/>
      <c r="C64" s="572"/>
      <c r="D64" s="572"/>
      <c r="E64" s="572"/>
      <c r="F64" s="572"/>
      <c r="G64" s="573"/>
    </row>
    <row r="65" spans="1:11" s="146" customFormat="1" ht="14.25" customHeight="1">
      <c r="A65" s="135" t="s">
        <v>391</v>
      </c>
      <c r="B65" s="149">
        <f t="shared" ref="B65:G65" si="6">B69+B71+B73+B75</f>
        <v>0.18133218669184112</v>
      </c>
      <c r="C65" s="149">
        <f t="shared" si="6"/>
        <v>2.2444920725057251</v>
      </c>
      <c r="D65" s="149">
        <f t="shared" si="6"/>
        <v>20.488874668662266</v>
      </c>
      <c r="E65" s="149">
        <f t="shared" si="6"/>
        <v>7.169199962808575</v>
      </c>
      <c r="F65" s="149">
        <f t="shared" si="6"/>
        <v>1.1226966034644159</v>
      </c>
      <c r="G65" s="152">
        <f t="shared" si="6"/>
        <v>5.7739713420450043</v>
      </c>
      <c r="H65" s="35"/>
      <c r="I65" s="35"/>
      <c r="J65" s="35"/>
      <c r="K65" s="35"/>
    </row>
    <row r="66" spans="1:11" ht="14.25" customHeight="1">
      <c r="A66" s="164" t="s">
        <v>392</v>
      </c>
      <c r="B66" s="564"/>
      <c r="C66" s="564"/>
      <c r="D66" s="564"/>
      <c r="E66" s="564"/>
      <c r="F66" s="564"/>
      <c r="G66" s="565"/>
    </row>
    <row r="67" spans="1:11" s="150" customFormat="1" ht="14.25" customHeight="1">
      <c r="A67" s="153" t="s">
        <v>881</v>
      </c>
      <c r="B67" s="564"/>
      <c r="C67" s="564"/>
      <c r="D67" s="564"/>
      <c r="E67" s="564"/>
      <c r="F67" s="564"/>
      <c r="G67" s="565"/>
      <c r="H67" s="35"/>
      <c r="I67" s="35"/>
      <c r="J67" s="35"/>
      <c r="K67" s="35"/>
    </row>
    <row r="68" spans="1:11" ht="14.25" customHeight="1">
      <c r="A68" s="165" t="s">
        <v>882</v>
      </c>
      <c r="B68" s="436"/>
      <c r="C68" s="436"/>
      <c r="D68" s="436"/>
      <c r="E68" s="436"/>
      <c r="F68" s="436"/>
      <c r="G68" s="435"/>
    </row>
    <row r="69" spans="1:11" ht="14.25" customHeight="1">
      <c r="A69" s="154" t="s">
        <v>1247</v>
      </c>
      <c r="B69" s="564">
        <v>0</v>
      </c>
      <c r="C69" s="564">
        <v>0</v>
      </c>
      <c r="D69" s="564">
        <v>0</v>
      </c>
      <c r="E69" s="564">
        <v>4.21684316405433</v>
      </c>
      <c r="F69" s="570">
        <v>0</v>
      </c>
      <c r="G69" s="565">
        <v>7.8445164000000012E-3</v>
      </c>
    </row>
    <row r="70" spans="1:11" ht="14.25" customHeight="1">
      <c r="A70" s="166" t="s">
        <v>1262</v>
      </c>
      <c r="B70" s="436"/>
      <c r="C70" s="436"/>
      <c r="D70" s="436"/>
      <c r="E70" s="436"/>
      <c r="F70" s="436"/>
      <c r="G70" s="435"/>
    </row>
    <row r="71" spans="1:11" ht="14.25" customHeight="1">
      <c r="A71" s="154" t="s">
        <v>1248</v>
      </c>
      <c r="B71" s="570">
        <v>0.18133218669184112</v>
      </c>
      <c r="C71" s="564">
        <v>2.2444920725057251</v>
      </c>
      <c r="D71" s="564">
        <v>20.488874668662266</v>
      </c>
      <c r="E71" s="564">
        <v>2.9210774487542448</v>
      </c>
      <c r="F71" s="577">
        <v>0</v>
      </c>
      <c r="G71" s="565">
        <v>2.5267144186450041</v>
      </c>
    </row>
    <row r="72" spans="1:11" ht="14.25" customHeight="1">
      <c r="A72" s="166" t="s">
        <v>588</v>
      </c>
      <c r="B72" s="436"/>
      <c r="C72" s="436"/>
      <c r="D72" s="436"/>
      <c r="E72" s="436"/>
      <c r="F72" s="436"/>
      <c r="G72" s="435"/>
    </row>
    <row r="73" spans="1:11" ht="14.25" customHeight="1">
      <c r="A73" s="154" t="s">
        <v>1249</v>
      </c>
      <c r="B73" s="570">
        <v>0</v>
      </c>
      <c r="C73" s="564">
        <v>0</v>
      </c>
      <c r="D73" s="564">
        <v>0</v>
      </c>
      <c r="E73" s="564">
        <v>3.1279349999999997E-2</v>
      </c>
      <c r="F73" s="564">
        <v>1.1226966034644159</v>
      </c>
      <c r="G73" s="234">
        <v>0</v>
      </c>
    </row>
    <row r="74" spans="1:11" ht="14.25" customHeight="1">
      <c r="A74" s="166" t="s">
        <v>1250</v>
      </c>
      <c r="B74" s="436"/>
      <c r="C74" s="436"/>
      <c r="D74" s="436"/>
      <c r="E74" s="436"/>
      <c r="F74" s="436"/>
      <c r="G74" s="435"/>
    </row>
    <row r="75" spans="1:11" s="150" customFormat="1" ht="14.25" customHeight="1">
      <c r="A75" s="563" t="s">
        <v>1263</v>
      </c>
      <c r="B75" s="570">
        <v>0</v>
      </c>
      <c r="C75" s="564">
        <v>0</v>
      </c>
      <c r="D75" s="564">
        <v>0</v>
      </c>
      <c r="E75" s="564">
        <v>0</v>
      </c>
      <c r="F75" s="564">
        <v>0</v>
      </c>
      <c r="G75" s="234">
        <v>3.2394124070000001</v>
      </c>
      <c r="H75" s="35"/>
      <c r="I75" s="35"/>
      <c r="J75" s="35"/>
      <c r="K75" s="35"/>
    </row>
    <row r="76" spans="1:11" ht="14.25" customHeight="1">
      <c r="A76" s="166" t="s">
        <v>1264</v>
      </c>
      <c r="B76" s="436"/>
      <c r="C76" s="436"/>
      <c r="D76" s="436"/>
      <c r="E76" s="436"/>
      <c r="F76" s="436"/>
      <c r="G76" s="435"/>
    </row>
    <row r="77" spans="1:11" s="155" customFormat="1" ht="14.25" customHeight="1">
      <c r="A77" s="135" t="s">
        <v>1251</v>
      </c>
      <c r="B77" s="571">
        <v>0</v>
      </c>
      <c r="C77" s="149">
        <v>6.2334651958135548E-2</v>
      </c>
      <c r="D77" s="149">
        <v>11.635801698851969</v>
      </c>
      <c r="E77" s="149">
        <v>256.25653325741376</v>
      </c>
      <c r="F77" s="149">
        <v>0</v>
      </c>
      <c r="G77" s="152">
        <v>0.4882881070053951</v>
      </c>
      <c r="H77" s="35"/>
      <c r="I77" s="35"/>
      <c r="J77" s="35"/>
      <c r="K77" s="35"/>
    </row>
    <row r="78" spans="1:11" ht="14.25" customHeight="1">
      <c r="A78" s="164" t="s">
        <v>1252</v>
      </c>
      <c r="B78" s="436"/>
      <c r="C78" s="436"/>
      <c r="D78" s="436"/>
      <c r="E78" s="436"/>
      <c r="F78" s="436"/>
      <c r="G78" s="435"/>
    </row>
    <row r="79" spans="1:11" ht="14.25" customHeight="1">
      <c r="A79" s="153" t="s">
        <v>883</v>
      </c>
      <c r="B79" s="577"/>
      <c r="C79" s="570"/>
      <c r="D79" s="570"/>
      <c r="E79" s="564"/>
      <c r="F79" s="577"/>
      <c r="G79" s="565"/>
    </row>
    <row r="80" spans="1:11" ht="14.25" customHeight="1">
      <c r="A80" s="161" t="s">
        <v>885</v>
      </c>
      <c r="B80" s="436"/>
      <c r="C80" s="436"/>
      <c r="D80" s="436"/>
      <c r="E80" s="436"/>
      <c r="F80" s="436"/>
      <c r="G80" s="435"/>
    </row>
    <row r="81" spans="1:9" ht="14.25" customHeight="1">
      <c r="A81" s="154" t="s">
        <v>884</v>
      </c>
      <c r="B81" s="570">
        <v>0</v>
      </c>
      <c r="C81" s="570">
        <v>6.2334651958135548E-2</v>
      </c>
      <c r="D81" s="570">
        <v>11.635801698851969</v>
      </c>
      <c r="E81" s="564">
        <v>3.5933333333333338E-2</v>
      </c>
      <c r="F81" s="579">
        <v>0</v>
      </c>
      <c r="G81" s="565">
        <v>0.4882881070053951</v>
      </c>
    </row>
    <row r="82" spans="1:9" ht="14.25" customHeight="1">
      <c r="A82" s="166" t="s">
        <v>886</v>
      </c>
      <c r="B82" s="11"/>
      <c r="C82" s="11"/>
      <c r="D82" s="11"/>
      <c r="E82" s="11"/>
      <c r="F82" s="11"/>
      <c r="G82" s="236"/>
    </row>
    <row r="83" spans="1:9" ht="6" customHeight="1">
      <c r="A83" s="167"/>
      <c r="B83" s="156"/>
      <c r="C83" s="156"/>
      <c r="D83" s="156"/>
      <c r="E83" s="156"/>
      <c r="F83" s="156"/>
      <c r="G83" s="156"/>
    </row>
    <row r="84" spans="1:9" ht="39.75" customHeight="1">
      <c r="A84" s="918" t="s">
        <v>1498</v>
      </c>
      <c r="B84" s="918"/>
      <c r="C84" s="918"/>
      <c r="D84" s="918"/>
      <c r="E84" s="918"/>
      <c r="F84" s="918"/>
      <c r="G84" s="918"/>
      <c r="H84" s="157"/>
      <c r="I84" s="157"/>
    </row>
    <row r="85" spans="1:9" ht="25.5" customHeight="1">
      <c r="A85" s="918" t="s">
        <v>1253</v>
      </c>
      <c r="B85" s="918"/>
      <c r="C85" s="918"/>
      <c r="D85" s="918"/>
      <c r="E85" s="918"/>
      <c r="F85" s="918"/>
      <c r="G85" s="918"/>
      <c r="H85" s="10"/>
      <c r="I85" s="10"/>
    </row>
    <row r="86" spans="1:9" ht="28.5" customHeight="1">
      <c r="A86" s="919" t="s">
        <v>1265</v>
      </c>
      <c r="B86" s="919"/>
      <c r="C86" s="919"/>
      <c r="D86" s="919"/>
      <c r="E86" s="919"/>
      <c r="F86" s="919"/>
      <c r="G86" s="919"/>
      <c r="H86" s="158"/>
      <c r="I86" s="158"/>
    </row>
    <row r="87" spans="1:9" ht="25.5" customHeight="1">
      <c r="A87" s="919" t="s">
        <v>1254</v>
      </c>
      <c r="B87" s="919"/>
      <c r="C87" s="919"/>
      <c r="D87" s="919"/>
      <c r="E87" s="919"/>
      <c r="F87" s="919"/>
      <c r="G87" s="919"/>
      <c r="H87" s="158"/>
      <c r="I87" s="158"/>
    </row>
  </sheetData>
  <customSheetViews>
    <customSheetView guid="{17A61E15-CB34-4E45-B54C-4890B27A542F}" showGridLines="0">
      <pane ySplit="6" topLeftCell="A61" activePane="bottomLeft" state="frozen"/>
      <selection pane="bottomLeft" activeCell="H22" sqref="H22"/>
      <pageMargins left="0.74803149606299213" right="0.74803149606299213" top="0.74803149606299213" bottom="0.51181102362204722" header="0.51181102362204722" footer="0.51181102362204722"/>
      <pageSetup paperSize="9" orientation="portrait" r:id="rId1"/>
      <headerFooter alignWithMargins="0"/>
    </customSheetView>
  </customSheetViews>
  <mergeCells count="6">
    <mergeCell ref="A87:G87"/>
    <mergeCell ref="A4:A5"/>
    <mergeCell ref="B5:G5"/>
    <mergeCell ref="A84:G84"/>
    <mergeCell ref="A85:G85"/>
    <mergeCell ref="A86:G86"/>
  </mergeCells>
  <phoneticPr fontId="6" type="noConversion"/>
  <hyperlinks>
    <hyperlink ref="I1" location="'Spis tablic_Contents'!A1" display="&lt; POWRÓT"/>
    <hyperlink ref="I2" location="'Spis tablic_Contents'!A1" display="&lt; BACK"/>
  </hyperlinks>
  <pageMargins left="0.74803149606299213" right="0.74803149606299213" top="0.74803149606299213" bottom="0.51181102362204722" header="0.51181102362204722" footer="0.51181102362204722"/>
  <pageSetup paperSize="9" scale="58"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2"/>
  <sheetViews>
    <sheetView showGridLines="0" zoomScaleNormal="100" zoomScaleSheetLayoutView="90" workbookViewId="0"/>
  </sheetViews>
  <sheetFormatPr defaultColWidth="9.109375" defaultRowHeight="11.4"/>
  <cols>
    <col min="1" max="1" width="23.5546875" style="35" customWidth="1"/>
    <col min="2" max="10" width="10.33203125" style="35" customWidth="1"/>
    <col min="11" max="11" width="21" style="35" customWidth="1"/>
    <col min="12" max="13" width="9.33203125" style="35" bestFit="1" customWidth="1"/>
    <col min="14" max="16384" width="9.109375" style="35"/>
  </cols>
  <sheetData>
    <row r="1" spans="1:15" s="150" customFormat="1" ht="14.25" customHeight="1">
      <c r="A1" s="119" t="s">
        <v>1536</v>
      </c>
      <c r="B1" s="119"/>
      <c r="C1" s="119"/>
      <c r="D1" s="119"/>
      <c r="E1" s="119"/>
      <c r="F1" s="119"/>
      <c r="G1" s="119"/>
      <c r="H1" s="119"/>
      <c r="I1" s="119"/>
      <c r="J1" s="119"/>
      <c r="K1" s="119"/>
      <c r="L1" s="119"/>
      <c r="M1" s="2" t="s">
        <v>503</v>
      </c>
      <c r="N1" s="1"/>
    </row>
    <row r="2" spans="1:15" ht="14.25" customHeight="1">
      <c r="A2" s="141" t="s">
        <v>1504</v>
      </c>
      <c r="B2" s="132"/>
      <c r="C2" s="132"/>
      <c r="D2" s="132"/>
      <c r="E2" s="132"/>
      <c r="F2" s="132"/>
      <c r="G2" s="132"/>
      <c r="H2" s="132"/>
      <c r="I2" s="132"/>
      <c r="J2" s="132"/>
      <c r="K2" s="132"/>
      <c r="L2" s="132"/>
      <c r="M2" s="87" t="s">
        <v>504</v>
      </c>
      <c r="N2" s="1"/>
    </row>
    <row r="3" spans="1:15" ht="5.0999999999999996" customHeight="1">
      <c r="A3" s="131"/>
      <c r="B3" s="132"/>
      <c r="C3" s="132"/>
      <c r="D3" s="132"/>
      <c r="E3" s="132"/>
      <c r="F3" s="132"/>
      <c r="G3" s="132"/>
      <c r="H3" s="132"/>
      <c r="I3" s="132"/>
      <c r="J3" s="132"/>
      <c r="K3" s="132"/>
      <c r="L3" s="132"/>
      <c r="M3" s="132"/>
      <c r="N3" s="3"/>
      <c r="O3" s="1"/>
    </row>
    <row r="4" spans="1:15" s="150" customFormat="1" ht="22.5" customHeight="1">
      <c r="A4" s="962" t="s">
        <v>293</v>
      </c>
      <c r="B4" s="67">
        <v>1988</v>
      </c>
      <c r="C4" s="67">
        <v>1990</v>
      </c>
      <c r="D4" s="67">
        <v>1995</v>
      </c>
      <c r="E4" s="67">
        <v>2000</v>
      </c>
      <c r="F4" s="67">
        <v>2005</v>
      </c>
      <c r="G4" s="67">
        <v>2010</v>
      </c>
      <c r="H4" s="67">
        <v>2015</v>
      </c>
      <c r="I4" s="509">
        <v>2017</v>
      </c>
      <c r="J4" s="245">
        <v>2018</v>
      </c>
      <c r="K4" s="963" t="s">
        <v>294</v>
      </c>
    </row>
    <row r="5" spans="1:15" ht="30" customHeight="1">
      <c r="A5" s="924"/>
      <c r="B5" s="925" t="s">
        <v>933</v>
      </c>
      <c r="C5" s="926"/>
      <c r="D5" s="926"/>
      <c r="E5" s="926"/>
      <c r="F5" s="926"/>
      <c r="G5" s="926"/>
      <c r="H5" s="926"/>
      <c r="I5" s="926"/>
      <c r="J5" s="927"/>
      <c r="K5" s="964"/>
      <c r="L5" s="66"/>
    </row>
    <row r="6" spans="1:15" s="150" customFormat="1" ht="14.25" customHeight="1">
      <c r="A6" s="170" t="s">
        <v>1503</v>
      </c>
      <c r="B6" s="580">
        <v>471771.32034970494</v>
      </c>
      <c r="C6" s="580">
        <v>376546.51795140479</v>
      </c>
      <c r="D6" s="580">
        <v>362761.26683464483</v>
      </c>
      <c r="E6" s="580">
        <v>317338.03415905428</v>
      </c>
      <c r="F6" s="580">
        <v>323161.26688034355</v>
      </c>
      <c r="G6" s="580">
        <v>334606.78396277514</v>
      </c>
      <c r="H6" s="580">
        <v>313099.14736138092</v>
      </c>
      <c r="I6" s="580">
        <v>337340.42177801207</v>
      </c>
      <c r="J6" s="580">
        <v>337705.74182300962</v>
      </c>
      <c r="K6" s="341" t="s">
        <v>1505</v>
      </c>
      <c r="M6" s="35"/>
    </row>
    <row r="7" spans="1:15" ht="14.25" customHeight="1">
      <c r="A7" s="138" t="s">
        <v>1501</v>
      </c>
      <c r="B7" s="26">
        <v>3028.442242854107</v>
      </c>
      <c r="C7" s="26">
        <v>2791.8784661976688</v>
      </c>
      <c r="D7" s="26">
        <v>2358.9763184651169</v>
      </c>
      <c r="E7" s="26">
        <v>2123.8698064973405</v>
      </c>
      <c r="F7" s="26">
        <v>2139.0351604497537</v>
      </c>
      <c r="G7" s="26">
        <v>2046.2453290403528</v>
      </c>
      <c r="H7" s="26">
        <v>1992.2312752730068</v>
      </c>
      <c r="I7" s="26">
        <v>1969.5137248446279</v>
      </c>
      <c r="J7" s="26">
        <v>1950.1288480048543</v>
      </c>
      <c r="K7" s="342" t="s">
        <v>1506</v>
      </c>
      <c r="L7" s="150"/>
    </row>
    <row r="8" spans="1:15" s="150" customFormat="1" ht="14.25" customHeight="1">
      <c r="A8" s="138" t="s">
        <v>1502</v>
      </c>
      <c r="B8" s="26">
        <v>103.05052326921638</v>
      </c>
      <c r="C8" s="26">
        <v>95.956263810643591</v>
      </c>
      <c r="D8" s="26">
        <v>82.596656855752556</v>
      </c>
      <c r="E8" s="26">
        <v>81.353279632023174</v>
      </c>
      <c r="F8" s="26">
        <v>79.656807562644914</v>
      </c>
      <c r="G8" s="26">
        <v>70.184594022115746</v>
      </c>
      <c r="H8" s="26">
        <v>68.17969982332032</v>
      </c>
      <c r="I8" s="26">
        <v>73.724840943462695</v>
      </c>
      <c r="J8" s="26">
        <v>74.181227849861159</v>
      </c>
      <c r="K8" s="342" t="s">
        <v>1507</v>
      </c>
      <c r="M8" s="35"/>
    </row>
    <row r="9" spans="1:15" ht="32.25" customHeight="1">
      <c r="A9" s="953" t="s">
        <v>945</v>
      </c>
      <c r="B9" s="949"/>
      <c r="C9" s="949"/>
      <c r="D9" s="949"/>
      <c r="E9" s="949"/>
      <c r="F9" s="949"/>
      <c r="G9" s="949"/>
      <c r="H9" s="949"/>
      <c r="I9" s="949"/>
      <c r="J9" s="949"/>
      <c r="K9" s="956"/>
      <c r="L9" s="171"/>
      <c r="M9" s="171"/>
    </row>
    <row r="10" spans="1:15" s="150" customFormat="1" ht="14.25" customHeight="1">
      <c r="A10" s="505" t="s">
        <v>1499</v>
      </c>
      <c r="B10" s="581">
        <v>578338.69007168408</v>
      </c>
      <c r="C10" s="581">
        <v>475080.31600929832</v>
      </c>
      <c r="D10" s="581">
        <v>446722.53890787764</v>
      </c>
      <c r="E10" s="581">
        <v>395949.87887757411</v>
      </c>
      <c r="F10" s="581">
        <v>404459.5331256325</v>
      </c>
      <c r="G10" s="581">
        <v>412926.32296444528</v>
      </c>
      <c r="H10" s="581">
        <v>391674.12503304018</v>
      </c>
      <c r="I10" s="581">
        <v>414679.37067176768</v>
      </c>
      <c r="J10" s="581">
        <v>412856.37303553359</v>
      </c>
      <c r="K10" s="343" t="s">
        <v>1508</v>
      </c>
      <c r="M10" s="35"/>
    </row>
    <row r="11" spans="1:15" ht="14.25" customHeight="1">
      <c r="A11" s="138" t="s">
        <v>1500</v>
      </c>
      <c r="B11" s="26">
        <v>471771.32034970494</v>
      </c>
      <c r="C11" s="26">
        <v>376546.51795140479</v>
      </c>
      <c r="D11" s="26">
        <v>362761.26683464483</v>
      </c>
      <c r="E11" s="26">
        <v>317338.03415905428</v>
      </c>
      <c r="F11" s="26">
        <v>323161.26688034355</v>
      </c>
      <c r="G11" s="26">
        <v>334606.78396277514</v>
      </c>
      <c r="H11" s="26">
        <v>313099.14736138092</v>
      </c>
      <c r="I11" s="26">
        <v>337340.42177801207</v>
      </c>
      <c r="J11" s="26">
        <v>337705.74182300962</v>
      </c>
      <c r="K11" s="342" t="s">
        <v>1505</v>
      </c>
      <c r="L11" s="150"/>
    </row>
    <row r="12" spans="1:15" s="150" customFormat="1" ht="14.25" customHeight="1">
      <c r="A12" s="138" t="s">
        <v>1501</v>
      </c>
      <c r="B12" s="26">
        <v>75711.056071352679</v>
      </c>
      <c r="C12" s="26">
        <v>69796.961654941726</v>
      </c>
      <c r="D12" s="26">
        <v>58974.40796162792</v>
      </c>
      <c r="E12" s="26">
        <v>53096.745162433508</v>
      </c>
      <c r="F12" s="26">
        <v>53475.879011243836</v>
      </c>
      <c r="G12" s="26">
        <v>51156.133226008817</v>
      </c>
      <c r="H12" s="26">
        <v>49805.781881825169</v>
      </c>
      <c r="I12" s="26">
        <v>49237.843121115693</v>
      </c>
      <c r="J12" s="26">
        <v>48753.221200121356</v>
      </c>
      <c r="K12" s="342" t="s">
        <v>1506</v>
      </c>
      <c r="M12" s="35"/>
    </row>
    <row r="13" spans="1:15" ht="14.25" customHeight="1">
      <c r="A13" s="138" t="s">
        <v>1502</v>
      </c>
      <c r="B13" s="26">
        <v>30709.055934226486</v>
      </c>
      <c r="C13" s="26">
        <v>28594.96661557179</v>
      </c>
      <c r="D13" s="26">
        <v>24613.803743014261</v>
      </c>
      <c r="E13" s="26">
        <v>24243.277330342909</v>
      </c>
      <c r="F13" s="26">
        <v>23737.728653668182</v>
      </c>
      <c r="G13" s="26">
        <v>20915.009018590492</v>
      </c>
      <c r="H13" s="26">
        <v>20317.550547349456</v>
      </c>
      <c r="I13" s="26">
        <v>21970.002601151882</v>
      </c>
      <c r="J13" s="26">
        <v>22106.005899258627</v>
      </c>
      <c r="K13" s="342" t="s">
        <v>1507</v>
      </c>
      <c r="L13" s="150"/>
    </row>
    <row r="14" spans="1:15" s="150" customFormat="1" ht="14.25" customHeight="1">
      <c r="A14" s="138" t="s">
        <v>575</v>
      </c>
      <c r="B14" s="26"/>
      <c r="C14" s="26" t="s">
        <v>396</v>
      </c>
      <c r="D14" s="26" t="s">
        <v>396</v>
      </c>
      <c r="E14" s="26" t="s">
        <v>396</v>
      </c>
      <c r="F14" s="26" t="s">
        <v>396</v>
      </c>
      <c r="G14" s="26"/>
      <c r="H14" s="26"/>
      <c r="I14" s="26"/>
      <c r="J14" s="26"/>
      <c r="K14" s="342" t="s">
        <v>576</v>
      </c>
    </row>
    <row r="15" spans="1:15" ht="14.25" customHeight="1">
      <c r="A15" s="151" t="s">
        <v>316</v>
      </c>
      <c r="B15" s="26" t="s">
        <v>577</v>
      </c>
      <c r="C15" s="26" t="s">
        <v>558</v>
      </c>
      <c r="D15" s="26">
        <v>171.96918704890999</v>
      </c>
      <c r="E15" s="26">
        <v>1072.0752592672261</v>
      </c>
      <c r="F15" s="26">
        <v>3870.4503686395747</v>
      </c>
      <c r="G15" s="26">
        <v>6195.9586189242382</v>
      </c>
      <c r="H15" s="26">
        <v>8361.4111827071301</v>
      </c>
      <c r="I15" s="26">
        <v>6036.7486484215569</v>
      </c>
      <c r="J15" s="26">
        <v>4172.7069687214171</v>
      </c>
      <c r="K15" s="130" t="s">
        <v>317</v>
      </c>
      <c r="L15" s="150"/>
    </row>
    <row r="16" spans="1:15" s="150" customFormat="1" ht="14.25" customHeight="1">
      <c r="A16" s="151" t="s">
        <v>318</v>
      </c>
      <c r="B16" s="26">
        <v>147.25771639999999</v>
      </c>
      <c r="C16" s="26">
        <v>141.86978737999999</v>
      </c>
      <c r="D16" s="26">
        <v>171.96936335999999</v>
      </c>
      <c r="E16" s="26">
        <v>176.68027556703751</v>
      </c>
      <c r="F16" s="26">
        <v>187.40703342314993</v>
      </c>
      <c r="G16" s="26">
        <v>17.069566535200149</v>
      </c>
      <c r="H16" s="26">
        <v>13.208105196325819</v>
      </c>
      <c r="I16" s="26">
        <v>11.92031493968406</v>
      </c>
      <c r="J16" s="26">
        <v>11.32429919269984</v>
      </c>
      <c r="K16" s="130" t="s">
        <v>319</v>
      </c>
      <c r="M16" s="35"/>
    </row>
    <row r="17" spans="1:13" ht="14.25" customHeight="1">
      <c r="A17" s="153" t="s">
        <v>1197</v>
      </c>
      <c r="B17" s="26" t="s">
        <v>577</v>
      </c>
      <c r="C17" s="26" t="s">
        <v>558</v>
      </c>
      <c r="D17" s="26">
        <v>29.121818181756002</v>
      </c>
      <c r="E17" s="26">
        <v>23.066690909159998</v>
      </c>
      <c r="F17" s="26">
        <v>26.801178314232001</v>
      </c>
      <c r="G17" s="26">
        <v>35.368571611379998</v>
      </c>
      <c r="H17" s="26">
        <v>77.025954581183996</v>
      </c>
      <c r="I17" s="26">
        <v>82.434208126848006</v>
      </c>
      <c r="J17" s="26">
        <v>107.37284522988</v>
      </c>
      <c r="K17" s="130" t="s">
        <v>943</v>
      </c>
      <c r="L17" s="150"/>
    </row>
    <row r="18" spans="1:13" ht="14.25" customHeight="1">
      <c r="A18" s="153" t="s">
        <v>1198</v>
      </c>
      <c r="B18" s="26" t="s">
        <v>577</v>
      </c>
      <c r="C18" s="26" t="s">
        <v>558</v>
      </c>
      <c r="D18" s="26" t="s">
        <v>558</v>
      </c>
      <c r="E18" s="26" t="s">
        <v>558</v>
      </c>
      <c r="F18" s="26" t="s">
        <v>558</v>
      </c>
      <c r="G18" s="26" t="s">
        <v>558</v>
      </c>
      <c r="H18" s="26" t="s">
        <v>558</v>
      </c>
      <c r="I18" s="26" t="s">
        <v>558</v>
      </c>
      <c r="J18" s="26" t="s">
        <v>558</v>
      </c>
      <c r="K18" s="130" t="s">
        <v>944</v>
      </c>
      <c r="L18" s="150"/>
    </row>
    <row r="19" spans="1:13" s="150" customFormat="1" ht="8.25" customHeight="1">
      <c r="A19" s="35"/>
      <c r="B19" s="35"/>
      <c r="C19" s="35"/>
      <c r="D19" s="35"/>
      <c r="E19" s="35"/>
      <c r="F19" s="35"/>
      <c r="G19" s="35"/>
      <c r="H19" s="35"/>
      <c r="I19" s="35"/>
      <c r="J19" s="35"/>
      <c r="K19" s="35"/>
      <c r="L19" s="35"/>
      <c r="M19" s="35"/>
    </row>
    <row r="20" spans="1:13" ht="27.75" customHeight="1">
      <c r="A20" s="918" t="s">
        <v>1266</v>
      </c>
      <c r="B20" s="918"/>
      <c r="C20" s="918"/>
      <c r="D20" s="918"/>
      <c r="E20" s="918"/>
      <c r="F20" s="918"/>
      <c r="G20" s="918"/>
      <c r="H20" s="918"/>
      <c r="I20" s="918"/>
      <c r="J20" s="918"/>
      <c r="K20" s="918"/>
      <c r="L20" s="521"/>
      <c r="M20" s="521"/>
    </row>
    <row r="21" spans="1:13" s="150" customFormat="1" ht="14.25" customHeight="1">
      <c r="A21" s="918" t="s">
        <v>748</v>
      </c>
      <c r="B21" s="918"/>
      <c r="C21" s="918"/>
      <c r="D21" s="918"/>
      <c r="E21" s="918"/>
      <c r="F21" s="918"/>
      <c r="G21" s="918"/>
      <c r="H21" s="918"/>
      <c r="I21" s="918"/>
      <c r="J21" s="918"/>
      <c r="K21" s="918"/>
      <c r="L21" s="918"/>
      <c r="M21" s="918"/>
    </row>
    <row r="22" spans="1:13" ht="32.25" customHeight="1">
      <c r="A22" s="919" t="s">
        <v>1267</v>
      </c>
      <c r="B22" s="919"/>
      <c r="C22" s="919"/>
      <c r="D22" s="919"/>
      <c r="E22" s="919"/>
      <c r="F22" s="919"/>
      <c r="G22" s="919"/>
      <c r="H22" s="919"/>
      <c r="I22" s="919"/>
      <c r="J22" s="919"/>
      <c r="K22" s="919"/>
      <c r="L22" s="522"/>
      <c r="M22" s="522"/>
    </row>
    <row r="23" spans="1:13" s="150" customFormat="1" ht="14.25" customHeight="1">
      <c r="A23" s="919" t="s">
        <v>952</v>
      </c>
      <c r="B23" s="919"/>
      <c r="C23" s="919"/>
      <c r="D23" s="919"/>
      <c r="E23" s="919"/>
      <c r="F23" s="919"/>
      <c r="G23" s="919"/>
      <c r="H23" s="919"/>
      <c r="I23" s="919"/>
      <c r="J23" s="919"/>
      <c r="K23" s="919"/>
      <c r="L23" s="919"/>
      <c r="M23" s="919"/>
    </row>
    <row r="24" spans="1:13" ht="12">
      <c r="A24" s="171"/>
      <c r="B24" s="171"/>
      <c r="C24" s="171"/>
      <c r="D24" s="173"/>
      <c r="E24" s="173"/>
      <c r="F24" s="173"/>
      <c r="G24" s="173"/>
      <c r="H24" s="173"/>
      <c r="I24" s="173"/>
      <c r="J24" s="173"/>
      <c r="K24" s="173"/>
    </row>
    <row r="25" spans="1:13">
      <c r="A25" s="174"/>
      <c r="B25" s="174"/>
      <c r="C25" s="174"/>
      <c r="D25" s="175"/>
      <c r="E25" s="175"/>
      <c r="F25" s="175"/>
      <c r="G25" s="175"/>
      <c r="H25" s="175"/>
      <c r="I25" s="175"/>
      <c r="J25" s="175"/>
      <c r="K25" s="175"/>
    </row>
    <row r="26" spans="1:13">
      <c r="A26" s="6"/>
      <c r="B26" s="6"/>
      <c r="C26" s="6"/>
      <c r="D26" s="6"/>
      <c r="E26" s="6"/>
      <c r="F26" s="6"/>
      <c r="G26" s="6"/>
      <c r="H26" s="6"/>
      <c r="I26" s="6"/>
      <c r="J26" s="6"/>
      <c r="K26" s="6"/>
    </row>
    <row r="27" spans="1:13">
      <c r="B27" s="6"/>
      <c r="C27" s="6"/>
      <c r="D27" s="6"/>
      <c r="E27" s="6"/>
      <c r="F27" s="6"/>
      <c r="G27" s="6"/>
      <c r="H27" s="6"/>
      <c r="I27" s="6"/>
      <c r="J27" s="6"/>
    </row>
    <row r="32" spans="1:13" s="150" customFormat="1"/>
    <row r="34" s="150" customFormat="1"/>
    <row r="36" s="150" customFormat="1"/>
    <row r="38" s="150" customFormat="1"/>
    <row r="40" s="150" customFormat="1"/>
    <row r="42" s="150" customFormat="1"/>
    <row r="44" s="150" customFormat="1"/>
    <row r="45" ht="22.5" customHeight="1"/>
    <row r="50" ht="22.5" customHeight="1"/>
    <row r="52" ht="22.5" customHeight="1"/>
  </sheetData>
  <mergeCells count="8">
    <mergeCell ref="A21:M21"/>
    <mergeCell ref="A22:K22"/>
    <mergeCell ref="A23:M23"/>
    <mergeCell ref="A4:A5"/>
    <mergeCell ref="K4:K5"/>
    <mergeCell ref="B5:J5"/>
    <mergeCell ref="A9:K9"/>
    <mergeCell ref="A20:K20"/>
  </mergeCells>
  <hyperlinks>
    <hyperlink ref="M1" location="'Spis tablic_Contents'!A1" display="&lt; POWRÓT"/>
    <hyperlink ref="M2" location="'Spis tablic_Contents'!A1" display="&lt; BACK"/>
  </hyperlinks>
  <pageMargins left="0.74803149606299213" right="0.78740157480314965" top="0.74803149606299213" bottom="0.19685039370078741" header="0.51181102362204722" footer="0.31496062992125984"/>
  <pageSetup paperSize="9" scale="94"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Pisma" ma:contentTypeID="0x003F9B028CC42C594AAF0DA90575FA3373" ma:contentTypeVersion="" ma:contentTypeDescription="" ma:contentTypeScope="" ma:versionID="a80ed856fbc5a997d44bfc997ced819f">
  <xsd:schema xmlns:xsd="http://www.w3.org/2001/XMLSchema" xmlns:xs="http://www.w3.org/2001/XMLSchema" xmlns:p="http://schemas.microsoft.com/office/2006/metadata/properties" xmlns:ns1="http://schemas.microsoft.com/sharepoint/v3" xmlns:ns2="8C029B3F-2CC4-4A59-AF0D-A90575FA3373" targetNamespace="http://schemas.microsoft.com/office/2006/metadata/properties" ma:root="true" ma:fieldsID="e61943d334749cc2f7f8fac3c3188088" ns1:_="" ns2:_="">
    <xsd:import namespace="http://schemas.microsoft.com/sharepoint/v3"/>
    <xsd:import namespace="8C029B3F-2CC4-4A59-AF0D-A90575FA3373"/>
    <xsd:element name="properties">
      <xsd:complexType>
        <xsd:sequence>
          <xsd:element name="documentManagement">
            <xsd:complexType>
              <xsd:all>
                <xsd:element ref="ns1:ID" minOccurs="0"/>
                <xsd:element ref="ns1:ContentTypeId" minOccurs="0"/>
                <xsd:element ref="ns1:Author" minOccurs="0"/>
                <xsd:element ref="ns1:Editor" minOccurs="0"/>
                <xsd:element ref="ns1:_HasCopyDestinations" minOccurs="0"/>
                <xsd:element ref="ns1:_CopySource" minOccurs="0"/>
                <xsd:element ref="ns1:_ModerationStatus" minOccurs="0"/>
                <xsd:element ref="ns1:_ModerationComments" minOccurs="0"/>
                <xsd:element ref="ns1:FileRef" minOccurs="0"/>
                <xsd:element ref="ns1:FileDirRef" minOccurs="0"/>
                <xsd:element ref="ns1:Last_x0020_Modified" minOccurs="0"/>
                <xsd:element ref="ns1:Created_x0020_Date" minOccurs="0"/>
                <xsd:element ref="ns1:File_x0020_Size" minOccurs="0"/>
                <xsd:element ref="ns1:FSObjType" minOccurs="0"/>
                <xsd:element ref="ns1:SortBehavior" minOccurs="0"/>
                <xsd:element ref="ns1:CheckedOutUserId" minOccurs="0"/>
                <xsd:element ref="ns1:IsCheckedoutToLocal" minOccurs="0"/>
                <xsd:element ref="ns1:CheckoutUser" minOccurs="0"/>
                <xsd:element ref="ns1:UniqueId" minOccurs="0"/>
                <xsd:element ref="ns1:SyncClientId" minOccurs="0"/>
                <xsd:element ref="ns1:ProgId" minOccurs="0"/>
                <xsd:element ref="ns1:ScopeId" minOccurs="0"/>
                <xsd:element ref="ns1:VirusStatus" minOccurs="0"/>
                <xsd:element ref="ns1:CheckedOutTitle" minOccurs="0"/>
                <xsd:element ref="ns1:_CheckinComment" minOccurs="0"/>
                <xsd:element ref="ns1:File_x0020_Type" minOccurs="0"/>
                <xsd:element ref="ns1:HTML_x0020_File_x0020_Type" minOccurs="0"/>
                <xsd:element ref="ns1:_SourceUrl" minOccurs="0"/>
                <xsd:element ref="ns1:_SharedFileIndex" minOccurs="0"/>
                <xsd:element ref="ns1:MetaInfo" minOccurs="0"/>
                <xsd:element ref="ns1:_Level" minOccurs="0"/>
                <xsd:element ref="ns1:_IsCurrentVersion" minOccurs="0"/>
                <xsd:element ref="ns1:ItemChildCount" minOccurs="0"/>
                <xsd:element ref="ns1:FolderChildCount" minOccurs="0"/>
                <xsd:element ref="ns1:AppAuthor" minOccurs="0"/>
                <xsd:element ref="ns1:AppEditor" minOccurs="0"/>
                <xsd:element ref="ns1:owshiddenversion" minOccurs="0"/>
                <xsd:element ref="ns1:_UIVersion" minOccurs="0"/>
                <xsd:element ref="ns1:_UIVersionString" minOccurs="0"/>
                <xsd:element ref="ns1:InstanceID" minOccurs="0"/>
                <xsd:element ref="ns1:Order" minOccurs="0"/>
                <xsd:element ref="ns1:GUID" minOccurs="0"/>
                <xsd:element ref="ns1:WorkflowVersion" minOccurs="0"/>
                <xsd:element ref="ns1:WorkflowInstanceID" minOccurs="0"/>
                <xsd:element ref="ns1:ParentVersionString" minOccurs="0"/>
                <xsd:element ref="ns1:ParentLeafName" minOccurs="0"/>
                <xsd:element ref="ns1:DocConcurrencyNumber" minOccurs="0"/>
                <xsd:element ref="ns1:TemplateUrl" minOccurs="0"/>
                <xsd:element ref="ns1:xd_ProgID" minOccurs="0"/>
                <xsd:element ref="ns1:xd_Signature" minOccurs="0"/>
                <xsd:element ref="ns2:Osoba" minOccurs="0"/>
                <xsd:element ref="ns2:NazwaPliku" minOccurs="0"/>
                <xsd:element ref="ns2:Odbiorcy2"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ID" ma:index="0" nillable="true" ma:displayName="Identyfikator" ma:internalName="ID" ma:readOnly="true">
      <xsd:simpleType>
        <xsd:restriction base="dms:Unknown"/>
      </xsd:simpleType>
    </xsd:element>
    <xsd:element name="ContentTypeId" ma:index="1" nillable="true" ma:displayName="Identyfikator typu zawartości" ma:hidden="true" ma:internalName="ContentTypeId" ma:readOnly="true">
      <xsd:simpleType>
        <xsd:restriction base="dms:Unknown"/>
      </xsd:simpleType>
    </xsd:element>
    <xsd:element name="Author" ma:index="4" nillable="true" ma:displayName="Utworzony przez"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6" nillable="true" ma:displayName="Zmodyfikowane przez"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HasCopyDestinations" ma:index="7" nillable="true" ma:displayName="Ma miejsca docelowe kopii" ma:hidden="true" ma:internalName="_HasCopyDestinations" ma:readOnly="true">
      <xsd:simpleType>
        <xsd:restriction base="dms:Boolean"/>
      </xsd:simpleType>
    </xsd:element>
    <xsd:element name="_CopySource" ma:index="8" nillable="true" ma:displayName="Źródło kopii" ma:internalName="_CopySource" ma:readOnly="true">
      <xsd:simpleType>
        <xsd:restriction base="dms:Text"/>
      </xsd:simpleType>
    </xsd:element>
    <xsd:element name="_ModerationStatus" ma:index="9" nillable="true" ma:displayName="Stan zatwierdzania" ma:default="0" ma:hidden="true" ma:internalName="_ModerationStatus" ma:readOnly="true">
      <xsd:simpleType>
        <xsd:restriction base="dms:Unknown"/>
      </xsd:simpleType>
    </xsd:element>
    <xsd:element name="_ModerationComments" ma:index="10" nillable="true" ma:displayName="Komentarze osoby zatwierdzającej" ma:hidden="true" ma:internalName="_ModerationComments" ma:readOnly="true">
      <xsd:simpleType>
        <xsd:restriction base="dms:Note"/>
      </xsd:simpleType>
    </xsd:element>
    <xsd:element name="FileRef" ma:index="11" nillable="true" ma:displayName="Ścieżka adresu URL" ma:hidden="true" ma:list="Docs" ma:internalName="FileRef" ma:readOnly="true" ma:showField="FullUrl">
      <xsd:simpleType>
        <xsd:restriction base="dms:Lookup"/>
      </xsd:simpleType>
    </xsd:element>
    <xsd:element name="FileDirRef" ma:index="12" nillable="true" ma:displayName="Ścieżka" ma:hidden="true" ma:list="Docs" ma:internalName="FileDirRef" ma:readOnly="true" ma:showField="DirName">
      <xsd:simpleType>
        <xsd:restriction base="dms:Lookup"/>
      </xsd:simpleType>
    </xsd:element>
    <xsd:element name="Last_x0020_Modified" ma:index="13" nillable="true" ma:displayName="Zmodyfikowane" ma:format="TRUE" ma:hidden="true" ma:list="Docs" ma:internalName="Last_x0020_Modified" ma:readOnly="true" ma:showField="TimeLastModified">
      <xsd:simpleType>
        <xsd:restriction base="dms:Lookup"/>
      </xsd:simpleType>
    </xsd:element>
    <xsd:element name="Created_x0020_Date" ma:index="14" nillable="true" ma:displayName="Utworzony" ma:format="TRUE" ma:hidden="true" ma:list="Docs" ma:internalName="Created_x0020_Date" ma:readOnly="true" ma:showField="TimeCreated">
      <xsd:simpleType>
        <xsd:restriction base="dms:Lookup"/>
      </xsd:simpleType>
    </xsd:element>
    <xsd:element name="File_x0020_Size" ma:index="15" nillable="true" ma:displayName="Rozmiar pliku" ma:format="TRUE" ma:hidden="true" ma:list="Docs" ma:internalName="File_x0020_Size" ma:readOnly="true" ma:showField="SizeInKB">
      <xsd:simpleType>
        <xsd:restriction base="dms:Lookup"/>
      </xsd:simpleType>
    </xsd:element>
    <xsd:element name="FSObjType" ma:index="16" nillable="true" ma:displayName="Typ elementu" ma:hidden="true" ma:list="Docs" ma:internalName="FSObjType" ma:readOnly="true" ma:showField="FSType">
      <xsd:simpleType>
        <xsd:restriction base="dms:Lookup"/>
      </xsd:simpleType>
    </xsd:element>
    <xsd:element name="SortBehavior" ma:index="17" nillable="true" ma:displayName="Typ sortowania" ma:hidden="true" ma:list="Docs" ma:internalName="SortBehavior" ma:readOnly="true" ma:showField="SortBehavior">
      <xsd:simpleType>
        <xsd:restriction base="dms:Lookup"/>
      </xsd:simpleType>
    </xsd:element>
    <xsd:element name="CheckedOutUserId" ma:index="19" nillable="true" ma:displayName="Identyfikator użytkownika, który wyewidencjonował element" ma:hidden="true" ma:list="Docs" ma:internalName="CheckedOutUserId" ma:readOnly="true" ma:showField="CheckoutUserId">
      <xsd:simpleType>
        <xsd:restriction base="dms:Lookup"/>
      </xsd:simpleType>
    </xsd:element>
    <xsd:element name="IsCheckedoutToLocal" ma:index="20" nillable="true" ma:displayName="Wyewidencjonowany lokalnie" ma:hidden="true" ma:list="Docs" ma:internalName="IsCheckedoutToLocal" ma:readOnly="true" ma:showField="IsCheckoutToLocal">
      <xsd:simpleType>
        <xsd:restriction base="dms:Lookup"/>
      </xsd:simpleType>
    </xsd:element>
    <xsd:element name="CheckoutUser" ma:index="21" nillable="true" ma:displayName="Wyewidencjonowane do" ma:list="UserInfo" ma:internalName="CheckoutUse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UniqueId" ma:index="23" nillable="true" ma:displayName="Unikatowy identyfikator" ma:hidden="true" ma:list="Docs" ma:internalName="UniqueId" ma:readOnly="true" ma:showField="UniqueId">
      <xsd:simpleType>
        <xsd:restriction base="dms:Lookup"/>
      </xsd:simpleType>
    </xsd:element>
    <xsd:element name="SyncClientId" ma:index="24" nillable="true" ma:displayName="Identyfikator klienta" ma:hidden="true" ma:list="Docs" ma:internalName="SyncClientId" ma:readOnly="true" ma:showField="SyncClientId">
      <xsd:simpleType>
        <xsd:restriction base="dms:Lookup"/>
      </xsd:simpleType>
    </xsd:element>
    <xsd:element name="ProgId" ma:index="25" nillable="true" ma:displayName="ProgId" ma:hidden="true" ma:list="Docs" ma:internalName="ProgId" ma:readOnly="true" ma:showField="ProgId">
      <xsd:simpleType>
        <xsd:restriction base="dms:Lookup"/>
      </xsd:simpleType>
    </xsd:element>
    <xsd:element name="ScopeId" ma:index="26" nillable="true" ma:displayName="ScopeId" ma:hidden="true" ma:list="Docs" ma:internalName="ScopeId" ma:readOnly="true" ma:showField="ScopeId">
      <xsd:simpleType>
        <xsd:restriction base="dms:Lookup"/>
      </xsd:simpleType>
    </xsd:element>
    <xsd:element name="VirusStatus" ma:index="27" nillable="true" ma:displayName="Stan wirusów" ma:format="TRUE" ma:hidden="true" ma:list="Docs" ma:internalName="VirusStatus" ma:readOnly="true" ma:showField="Size">
      <xsd:simpleType>
        <xsd:restriction base="dms:Lookup"/>
      </xsd:simpleType>
    </xsd:element>
    <xsd:element name="CheckedOutTitle" ma:index="28" nillable="true" ma:displayName="Wyewidencjonowane do" ma:format="TRUE" ma:hidden="true" ma:list="Docs" ma:internalName="CheckedOutTitle" ma:readOnly="true" ma:showField="CheckedOutTitle">
      <xsd:simpleType>
        <xsd:restriction base="dms:Lookup"/>
      </xsd:simpleType>
    </xsd:element>
    <xsd:element name="_CheckinComment" ma:index="29" nillable="true" ma:displayName="Komentarz zaewidencjonowania" ma:format="TRUE" ma:list="Docs" ma:internalName="_CheckinComment" ma:readOnly="true" ma:showField="CheckinComment">
      <xsd:simpleType>
        <xsd:restriction base="dms:Lookup"/>
      </xsd:simpleType>
    </xsd:element>
    <xsd:element name="File_x0020_Type" ma:index="33" nillable="true" ma:displayName="Typ plików" ma:hidden="true" ma:internalName="File_x0020_Type" ma:readOnly="true">
      <xsd:simpleType>
        <xsd:restriction base="dms:Text"/>
      </xsd:simpleType>
    </xsd:element>
    <xsd:element name="HTML_x0020_File_x0020_Type" ma:index="34" nillable="true" ma:displayName="Typ pliku HTML" ma:hidden="true" ma:internalName="HTML_x0020_File_x0020_Type" ma:readOnly="true">
      <xsd:simpleType>
        <xsd:restriction base="dms:Text"/>
      </xsd:simpleType>
    </xsd:element>
    <xsd:element name="_SourceUrl" ma:index="35" nillable="true" ma:displayName="Adres URL źródła" ma:hidden="true" ma:internalName="_SourceUrl">
      <xsd:simpleType>
        <xsd:restriction base="dms:Text"/>
      </xsd:simpleType>
    </xsd:element>
    <xsd:element name="_SharedFileIndex" ma:index="36" nillable="true" ma:displayName="Indeks udostępnionych plików" ma:hidden="true" ma:internalName="_SharedFileIndex">
      <xsd:simpleType>
        <xsd:restriction base="dms:Text"/>
      </xsd:simpleType>
    </xsd:element>
    <xsd:element name="MetaInfo" ma:index="48" nillable="true" ma:displayName="Zbiór właściwości" ma:hidden="true" ma:list="Docs" ma:internalName="MetaInfo" ma:showField="MetaInfo">
      <xsd:simpleType>
        <xsd:restriction base="dms:Lookup"/>
      </xsd:simpleType>
    </xsd:element>
    <xsd:element name="_Level" ma:index="49" nillable="true" ma:displayName="Poziom" ma:hidden="true" ma:internalName="_Level" ma:readOnly="true">
      <xsd:simpleType>
        <xsd:restriction base="dms:Unknown"/>
      </xsd:simpleType>
    </xsd:element>
    <xsd:element name="_IsCurrentVersion" ma:index="50" nillable="true" ma:displayName="Jest bieżącą wersją" ma:hidden="true" ma:internalName="_IsCurrentVersion" ma:readOnly="true">
      <xsd:simpleType>
        <xsd:restriction base="dms:Boolean"/>
      </xsd:simpleType>
    </xsd:element>
    <xsd:element name="ItemChildCount" ma:index="51" nillable="true" ma:displayName="Liczba elementów podrzędnych elementu" ma:hidden="true" ma:list="Docs" ma:internalName="ItemChildCount" ma:readOnly="true" ma:showField="ItemChildCount">
      <xsd:simpleType>
        <xsd:restriction base="dms:Lookup"/>
      </xsd:simpleType>
    </xsd:element>
    <xsd:element name="FolderChildCount" ma:index="52" nillable="true" ma:displayName="Liczba elementów podrzędnych folderu" ma:hidden="true" ma:list="Docs" ma:internalName="FolderChildCount" ma:readOnly="true" ma:showField="FolderChildCount">
      <xsd:simpleType>
        <xsd:restriction base="dms:Lookup"/>
      </xsd:simpleType>
    </xsd:element>
    <xsd:element name="AppAuthor" ma:index="53" nillable="true" ma:displayName="Aplikacja utworzona przez" ma:list="AppPrincipals" ma:internalName="AppAuthor" ma:readOnly="true" ma:showField="Title">
      <xsd:simpleType>
        <xsd:restriction base="dms:Lookup"/>
      </xsd:simpleType>
    </xsd:element>
    <xsd:element name="AppEditor" ma:index="54" nillable="true" ma:displayName="Aplikacja zmodyfikowana przez" ma:list="AppPrincipals" ma:internalName="AppEditor" ma:readOnly="true" ma:showField="Title">
      <xsd:simpleType>
        <xsd:restriction base="dms:Lookup"/>
      </xsd:simpleType>
    </xsd:element>
    <xsd:element name="owshiddenversion" ma:index="58" nillable="true" ma:displayName="owshiddenversion" ma:hidden="true" ma:internalName="owshiddenversion" ma:readOnly="true">
      <xsd:simpleType>
        <xsd:restriction base="dms:Unknown"/>
      </xsd:simpleType>
    </xsd:element>
    <xsd:element name="_UIVersion" ma:index="59" nillable="true" ma:displayName="Wersja interfejsu użytkownika" ma:hidden="true" ma:internalName="_UIVersion" ma:readOnly="true">
      <xsd:simpleType>
        <xsd:restriction base="dms:Unknown"/>
      </xsd:simpleType>
    </xsd:element>
    <xsd:element name="_UIVersionString" ma:index="60" nillable="true" ma:displayName="Wersja" ma:internalName="_UIVersionString" ma:readOnly="true">
      <xsd:simpleType>
        <xsd:restriction base="dms:Text"/>
      </xsd:simpleType>
    </xsd:element>
    <xsd:element name="InstanceID" ma:index="61" nillable="true" ma:displayName="Identyfikator wystąpienia" ma:hidden="true" ma:internalName="InstanceID" ma:readOnly="true">
      <xsd:simpleType>
        <xsd:restriction base="dms:Unknown"/>
      </xsd:simpleType>
    </xsd:element>
    <xsd:element name="Order" ma:index="62" nillable="true" ma:displayName="Kolejność" ma:hidden="true" ma:internalName="Order">
      <xsd:simpleType>
        <xsd:restriction base="dms:Number"/>
      </xsd:simpleType>
    </xsd:element>
    <xsd:element name="GUID" ma:index="63" nillable="true" ma:displayName="Identyfikator GUID" ma:hidden="true" ma:internalName="GUID" ma:readOnly="true">
      <xsd:simpleType>
        <xsd:restriction base="dms:Unknown"/>
      </xsd:simpleType>
    </xsd:element>
    <xsd:element name="WorkflowVersion" ma:index="64" nillable="true" ma:displayName="Wersja przepływu pracy" ma:hidden="true" ma:internalName="WorkflowVersion" ma:readOnly="true">
      <xsd:simpleType>
        <xsd:restriction base="dms:Unknown"/>
      </xsd:simpleType>
    </xsd:element>
    <xsd:element name="WorkflowInstanceID" ma:index="65" nillable="true" ma:displayName="Identyfikator wystąpienia przepływu pracy" ma:hidden="true" ma:internalName="WorkflowInstanceID" ma:readOnly="true">
      <xsd:simpleType>
        <xsd:restriction base="dms:Unknown"/>
      </xsd:simpleType>
    </xsd:element>
    <xsd:element name="ParentVersionString" ma:index="66" nillable="true" ma:displayName="Wersja źródła (konwertowany dokument)" ma:hidden="true" ma:list="Docs" ma:internalName="ParentVersionString" ma:readOnly="true" ma:showField="ParentVersionString">
      <xsd:simpleType>
        <xsd:restriction base="dms:Lookup"/>
      </xsd:simpleType>
    </xsd:element>
    <xsd:element name="ParentLeafName" ma:index="67" nillable="true" ma:displayName="Nazwa źródła (konwertowany dokument)" ma:hidden="true" ma:list="Docs" ma:internalName="ParentLeafName" ma:readOnly="true" ma:showField="ParentLeafName">
      <xsd:simpleType>
        <xsd:restriction base="dms:Lookup"/>
      </xsd:simpleType>
    </xsd:element>
    <xsd:element name="DocConcurrencyNumber" ma:index="68" nillable="true" ma:displayName="Numer współbieżności dokumentu" ma:hidden="true" ma:list="Docs" ma:internalName="DocConcurrencyNumber" ma:readOnly="true" ma:showField="DocConcurrencyNumber">
      <xsd:simpleType>
        <xsd:restriction base="dms:Lookup"/>
      </xsd:simpleType>
    </xsd:element>
    <xsd:element name="TemplateUrl" ma:index="70" nillable="true" ma:displayName="Łącze szablonu" ma:hidden="true" ma:internalName="TemplateUrl">
      <xsd:simpleType>
        <xsd:restriction base="dms:Text"/>
      </xsd:simpleType>
    </xsd:element>
    <xsd:element name="xd_ProgID" ma:index="71" nillable="true" ma:displayName="Łącze pliku HTML" ma:hidden="true" ma:internalName="xd_ProgID">
      <xsd:simpleType>
        <xsd:restriction base="dms:Text"/>
      </xsd:simpleType>
    </xsd:element>
    <xsd:element name="xd_Signature" ma:index="72" nillable="true" ma:displayName="Jest podpisane" ma:hidden="true" ma:internalName="xd_Signature"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C029B3F-2CC4-4A59-AF0D-A90575FA3373" elementFormDefault="qualified">
    <xsd:import namespace="http://schemas.microsoft.com/office/2006/documentManagement/types"/>
    <xsd:import namespace="http://schemas.microsoft.com/office/infopath/2007/PartnerControls"/>
    <xsd:element name="Osoba" ma:index="75" nillable="true" ma:displayName="Osoba" ma:description="" ma:internalName="Osoba">
      <xsd:simpleType>
        <xsd:restriction base="dms:Text"/>
      </xsd:simpleType>
    </xsd:element>
    <xsd:element name="NazwaPliku" ma:index="76" nillable="true" ma:displayName="NazwaPliku" ma:description="" ma:internalName="NazwaPliku">
      <xsd:simpleType>
        <xsd:restriction base="dms:Text"/>
      </xsd:simpleType>
    </xsd:element>
    <xsd:element name="Odbiorcy2" ma:index="77" nillable="true" ma:displayName="Odbiorcy2" ma:description="" ma:internalName="Odbiorcy2">
      <xsd:simpleType>
        <xsd:restriction base="dms:Choice">
          <xsd:enumeration value="Wszyscy"/>
          <xsd:enumeration value="GUS"/>
          <xsd:enumeration value="COI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 ma:displayName="Typ zawartości"/>
        <xsd:element ref="dc:title" minOccurs="0" maxOccurs="1" ma:index="69"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ontentTypeId xmlns="http://schemas.microsoft.com/sharepoint/v3">0x003F9B028CC42C594AAF0DA90575FA3373</ContentTypeId>
    <TemplateUrl xmlns="http://schemas.microsoft.com/sharepoint/v3" xsi:nil="true"/>
    <NazwaPliku xmlns="8C029B3F-2CC4-4A59-AF0D-A90575FA3373">Dział 4_Chapter 4_Zanieczyszczenie i ochrona powietrza.xlsx</NazwaPliku>
    <_SourceUrl xmlns="http://schemas.microsoft.com/sharepoint/v3" xsi:nil="true"/>
    <Odbiorcy2 xmlns="8C029B3F-2CC4-4A59-AF0D-A90575FA3373" xsi:nil="true"/>
    <xd_ProgID xmlns="http://schemas.microsoft.com/sharepoint/v3" xsi:nil="true"/>
    <Osoba xmlns="8C029B3F-2CC4-4A59-AF0D-A90575FA3373">STAT\KIELCZYKOWSKAA</Osoba>
    <Order xmlns="http://schemas.microsoft.com/sharepoint/v3" xsi:nil="true"/>
    <_SharedFileIndex xmlns="http://schemas.microsoft.com/sharepoint/v3" xsi:nil="true"/>
    <MetaInfo xmlns="http://schemas.microsoft.com/sharepoint/v3" xsi:nil="true"/>
  </documentManagement>
</p:properties>
</file>

<file path=customXml/itemProps1.xml><?xml version="1.0" encoding="utf-8"?>
<ds:datastoreItem xmlns:ds="http://schemas.openxmlformats.org/officeDocument/2006/customXml" ds:itemID="{082172C2-29A1-41D3-87DE-CCDF64B18D1B}"/>
</file>

<file path=customXml/itemProps2.xml><?xml version="1.0" encoding="utf-8"?>
<ds:datastoreItem xmlns:ds="http://schemas.openxmlformats.org/officeDocument/2006/customXml" ds:itemID="{F0A73B8C-CAF6-4120-BF25-5ADBA5694C7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49</vt:i4>
      </vt:variant>
      <vt:variant>
        <vt:lpstr>Zakresy nazwane</vt:lpstr>
      </vt:variant>
      <vt:variant>
        <vt:i4>58</vt:i4>
      </vt:variant>
    </vt:vector>
  </HeadingPairs>
  <TitlesOfParts>
    <vt:vector size="107" baseType="lpstr">
      <vt:lpstr>Dział 4._Chapter 4.</vt:lpstr>
      <vt:lpstr>Spis tablic_Contents</vt:lpstr>
      <vt:lpstr>Tabl.1(117)</vt:lpstr>
      <vt:lpstr>Tabl.2(118)</vt:lpstr>
      <vt:lpstr>Tabl.3(119)</vt:lpstr>
      <vt:lpstr>Tabl.4(120)</vt:lpstr>
      <vt:lpstr>Tabl.5(121)</vt:lpstr>
      <vt:lpstr>Tabl.6(122)</vt:lpstr>
      <vt:lpstr>Tabl.7(123)</vt:lpstr>
      <vt:lpstr>Tabl.8(124)</vt:lpstr>
      <vt:lpstr>Tabl.9(125)</vt:lpstr>
      <vt:lpstr>Tabl.10(126)</vt:lpstr>
      <vt:lpstr>Tabl.11(127)</vt:lpstr>
      <vt:lpstr>Tabl.12(128)</vt:lpstr>
      <vt:lpstr>Tabl.13(129)</vt:lpstr>
      <vt:lpstr>Tabl.14(130)</vt:lpstr>
      <vt:lpstr>Tabl.15(131)</vt:lpstr>
      <vt:lpstr>Tabl.16(132)</vt:lpstr>
      <vt:lpstr>Tabl.17(133)</vt:lpstr>
      <vt:lpstr>Tabl.18(134)</vt:lpstr>
      <vt:lpstr>Tabl.19(135)</vt:lpstr>
      <vt:lpstr>Tabl.20(136)</vt:lpstr>
      <vt:lpstr>Tabl.21(137)</vt:lpstr>
      <vt:lpstr>Tabl.22(138)</vt:lpstr>
      <vt:lpstr>Tabl.23(139)</vt:lpstr>
      <vt:lpstr>Tabl.24(140)</vt:lpstr>
      <vt:lpstr>Tabl.25(141)</vt:lpstr>
      <vt:lpstr>Tabl.26(142)</vt:lpstr>
      <vt:lpstr>Tabl.27(143)</vt:lpstr>
      <vt:lpstr>Tabl.28(144)</vt:lpstr>
      <vt:lpstr>Tabl.29(145)</vt:lpstr>
      <vt:lpstr>Tabl.30(146)</vt:lpstr>
      <vt:lpstr>Tabl.31(147)</vt:lpstr>
      <vt:lpstr>Tabl.32(148)</vt:lpstr>
      <vt:lpstr>Tabl.33(149)</vt:lpstr>
      <vt:lpstr>Tabl.34(150)</vt:lpstr>
      <vt:lpstr>Tabl.35(151)</vt:lpstr>
      <vt:lpstr>Tabl. 36(152)</vt:lpstr>
      <vt:lpstr>Tabl.37(153)</vt:lpstr>
      <vt:lpstr>Tabl.38(154)</vt:lpstr>
      <vt:lpstr>Tabl.39(155)</vt:lpstr>
      <vt:lpstr>Tabl.40(156)</vt:lpstr>
      <vt:lpstr>Tabl.41(157)</vt:lpstr>
      <vt:lpstr>Tabl.42(158)</vt:lpstr>
      <vt:lpstr>Tabl.43(159)</vt:lpstr>
      <vt:lpstr>Tabl.44(160)</vt:lpstr>
      <vt:lpstr>Tabl.45(161)</vt:lpstr>
      <vt:lpstr>Tab. 46(162)</vt:lpstr>
      <vt:lpstr>Tabl.47(163)</vt:lpstr>
      <vt:lpstr>'Dział 4._Chapter 4.'!Obszar_wydruku</vt:lpstr>
      <vt:lpstr>'Spis tablic_Contents'!Obszar_wydruku</vt:lpstr>
      <vt:lpstr>'Tab. 46(162)'!Obszar_wydruku</vt:lpstr>
      <vt:lpstr>'Tabl.1(117)'!Obszar_wydruku</vt:lpstr>
      <vt:lpstr>'Tabl.10(126)'!Obszar_wydruku</vt:lpstr>
      <vt:lpstr>'Tabl.11(127)'!Obszar_wydruku</vt:lpstr>
      <vt:lpstr>'Tabl.12(128)'!Obszar_wydruku</vt:lpstr>
      <vt:lpstr>'Tabl.13(129)'!Obszar_wydruku</vt:lpstr>
      <vt:lpstr>'Tabl.14(130)'!Obszar_wydruku</vt:lpstr>
      <vt:lpstr>'Tabl.15(131)'!Obszar_wydruku</vt:lpstr>
      <vt:lpstr>'Tabl.16(132)'!Obszar_wydruku</vt:lpstr>
      <vt:lpstr>'Tabl.17(133)'!Obszar_wydruku</vt:lpstr>
      <vt:lpstr>'Tabl.18(134)'!Obszar_wydruku</vt:lpstr>
      <vt:lpstr>'Tabl.19(135)'!Obszar_wydruku</vt:lpstr>
      <vt:lpstr>'Tabl.2(118)'!Obszar_wydruku</vt:lpstr>
      <vt:lpstr>'Tabl.20(136)'!Obszar_wydruku</vt:lpstr>
      <vt:lpstr>'Tabl.21(137)'!Obszar_wydruku</vt:lpstr>
      <vt:lpstr>'Tabl.22(138)'!Obszar_wydruku</vt:lpstr>
      <vt:lpstr>'Tabl.23(139)'!Obszar_wydruku</vt:lpstr>
      <vt:lpstr>'Tabl.24(140)'!Obszar_wydruku</vt:lpstr>
      <vt:lpstr>'Tabl.25(141)'!Obszar_wydruku</vt:lpstr>
      <vt:lpstr>'Tabl.26(142)'!Obszar_wydruku</vt:lpstr>
      <vt:lpstr>'Tabl.27(143)'!Obszar_wydruku</vt:lpstr>
      <vt:lpstr>'Tabl.28(144)'!Obszar_wydruku</vt:lpstr>
      <vt:lpstr>'Tabl.29(145)'!Obszar_wydruku</vt:lpstr>
      <vt:lpstr>'Tabl.3(119)'!Obszar_wydruku</vt:lpstr>
      <vt:lpstr>'Tabl.30(146)'!Obszar_wydruku</vt:lpstr>
      <vt:lpstr>'Tabl.31(147)'!Obszar_wydruku</vt:lpstr>
      <vt:lpstr>'Tabl.32(148)'!Obszar_wydruku</vt:lpstr>
      <vt:lpstr>'Tabl.33(149)'!Obszar_wydruku</vt:lpstr>
      <vt:lpstr>'Tabl.34(150)'!Obszar_wydruku</vt:lpstr>
      <vt:lpstr>'Tabl.35(151)'!Obszar_wydruku</vt:lpstr>
      <vt:lpstr>'Tabl.37(153)'!Obszar_wydruku</vt:lpstr>
      <vt:lpstr>'Tabl.38(154)'!Obszar_wydruku</vt:lpstr>
      <vt:lpstr>'Tabl.39(155)'!Obszar_wydruku</vt:lpstr>
      <vt:lpstr>'Tabl.4(120)'!Obszar_wydruku</vt:lpstr>
      <vt:lpstr>'Tabl.40(156)'!Obszar_wydruku</vt:lpstr>
      <vt:lpstr>'Tabl.41(157)'!Obszar_wydruku</vt:lpstr>
      <vt:lpstr>'Tabl.42(158)'!Obszar_wydruku</vt:lpstr>
      <vt:lpstr>'Tabl.43(159)'!Obszar_wydruku</vt:lpstr>
      <vt:lpstr>'Tabl.44(160)'!Obszar_wydruku</vt:lpstr>
      <vt:lpstr>'Tabl.47(163)'!Obszar_wydruku</vt:lpstr>
      <vt:lpstr>'Tabl.5(121)'!Obszar_wydruku</vt:lpstr>
      <vt:lpstr>'Tabl.6(122)'!Obszar_wydruku</vt:lpstr>
      <vt:lpstr>'Tabl.7(123)'!Obszar_wydruku</vt:lpstr>
      <vt:lpstr>'Tabl.8(124)'!Obszar_wydruku</vt:lpstr>
      <vt:lpstr>'Tabl.9(125)'!Obszar_wydruku</vt:lpstr>
      <vt:lpstr>'Tabl.17(133)'!Tytuły_wydruku</vt:lpstr>
      <vt:lpstr>'Tabl.19(135)'!Tytuły_wydruku</vt:lpstr>
      <vt:lpstr>'Tabl.20(136)'!Tytuły_wydruku</vt:lpstr>
      <vt:lpstr>'Tabl.23(139)'!Tytuły_wydruku</vt:lpstr>
      <vt:lpstr>'Tabl.24(140)'!Tytuły_wydruku</vt:lpstr>
      <vt:lpstr>'Tabl.25(141)'!Tytuły_wydruku</vt:lpstr>
      <vt:lpstr>'Tabl.26(142)'!Tytuły_wydruku</vt:lpstr>
      <vt:lpstr>'Tabl.27(143)'!Tytuły_wydruku</vt:lpstr>
      <vt:lpstr>'Tabl.28(144)'!Tytuły_wydruku</vt:lpstr>
      <vt:lpstr>'Tabl.29(145)'!Tytuły_wydruku</vt:lpstr>
      <vt:lpstr>'Tabl.30(146)'!Tytuły_wydruku</vt:lpstr>
    </vt:vector>
  </TitlesOfParts>
  <Company>gus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Katarzyna Zagórska</dc:creator>
  <cp:lastModifiedBy>Agata Kiełczykowska</cp:lastModifiedBy>
  <cp:lastPrinted>2020-11-16T12:04:27Z</cp:lastPrinted>
  <dcterms:created xsi:type="dcterms:W3CDTF">2012-06-19T07:49:07Z</dcterms:created>
  <dcterms:modified xsi:type="dcterms:W3CDTF">2020-11-26T05:45:17Z</dcterms:modified>
</cp:coreProperties>
</file>